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less\Desktop\EMODnet final\Progress report\"/>
    </mc:Choice>
  </mc:AlternateContent>
  <xr:revisionPtr revIDLastSave="0" documentId="13_ncr:1_{B42D040D-1CA6-45BB-8394-D4656086479F}" xr6:coauthVersionLast="45" xr6:coauthVersionMax="45" xr10:uidLastSave="{00000000-0000-0000-0000-000000000000}"/>
  <bookViews>
    <workbookView xWindow="-98" yWindow="-98" windowWidth="20715" windowHeight="13276" tabRatio="784" activeTab="5" xr2:uid="{00000000-000D-0000-FFFF-FFFF00000000}"/>
  </bookViews>
  <sheets>
    <sheet name="Themes" sheetId="23" r:id="rId1"/>
    <sheet name="1.1" sheetId="29" r:id="rId2"/>
    <sheet name="1.2" sheetId="24" r:id="rId3"/>
    <sheet name="2" sheetId="3" r:id="rId4"/>
    <sheet name="3" sheetId="11" r:id="rId5"/>
    <sheet name="4" sheetId="12" r:id="rId6"/>
    <sheet name="5" sheetId="13" r:id="rId7"/>
    <sheet name="6" sheetId="14" r:id="rId8"/>
    <sheet name="7" sheetId="15" r:id="rId9"/>
    <sheet name="8" sheetId="28" r:id="rId10"/>
    <sheet name="9" sheetId="26" r:id="rId11"/>
    <sheet name="10-12" sheetId="27" r:id="rId12"/>
  </sheets>
  <definedNames>
    <definedName name="_ftn1" localSheetId="1">'1.1'!#REF!</definedName>
    <definedName name="_ftn2" localSheetId="1">'1.1'!#REF!</definedName>
    <definedName name="_ftn3" localSheetId="1">'1.1'!$A$15</definedName>
    <definedName name="_ftn4" localSheetId="1">'1.1'!#REF!</definedName>
    <definedName name="_ftn5" localSheetId="1">'1.1'!#REF!</definedName>
    <definedName name="_ftn6" localSheetId="1">'1.1'!$A$16</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12" l="1"/>
  <c r="D45" i="12"/>
  <c r="D44" i="12"/>
  <c r="D43" i="12"/>
  <c r="D42" i="12"/>
  <c r="D41" i="12"/>
  <c r="D40" i="12"/>
  <c r="D39" i="12"/>
  <c r="D38" i="12"/>
  <c r="D37" i="12"/>
  <c r="D35" i="12"/>
  <c r="D34" i="12"/>
  <c r="D33" i="12"/>
  <c r="D32" i="12"/>
  <c r="D31" i="12"/>
  <c r="D30" i="12"/>
  <c r="D29" i="12"/>
  <c r="D28" i="12"/>
  <c r="D27" i="12"/>
  <c r="D26" i="12"/>
  <c r="D25" i="12"/>
  <c r="D24" i="12"/>
  <c r="D21" i="12"/>
  <c r="D19" i="12"/>
  <c r="D20" i="12"/>
  <c r="D18" i="12"/>
  <c r="D16" i="12"/>
  <c r="D17" i="12"/>
  <c r="D15" i="12"/>
  <c r="D14" i="12"/>
  <c r="D12" i="12"/>
  <c r="D13" i="12"/>
  <c r="D11" i="12"/>
  <c r="D10" i="12"/>
  <c r="D8" i="12"/>
  <c r="D6" i="12"/>
  <c r="D5" i="12"/>
  <c r="M25" i="24" l="1"/>
  <c r="M24" i="24"/>
  <c r="M23" i="24"/>
  <c r="M22" i="24"/>
  <c r="M21" i="24"/>
  <c r="K20" i="24"/>
  <c r="J20" i="24"/>
  <c r="I20" i="24"/>
  <c r="H20" i="24"/>
  <c r="G20" i="24"/>
  <c r="F20" i="24"/>
  <c r="M20" i="24" s="1"/>
  <c r="S47" i="29"/>
  <c r="S2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localadmin</author>
  </authors>
  <commentList>
    <comment ref="K22" authorId="0" shapeId="0" xr:uid="{8B5FB6E0-2F8F-47CC-A426-A2B05E3307C4}">
      <text>
        <r>
          <rPr>
            <b/>
            <sz val="9"/>
            <color indexed="81"/>
            <rFont val="Tahoma"/>
            <family val="2"/>
          </rPr>
          <t>Note:</t>
        </r>
        <r>
          <rPr>
            <sz val="9"/>
            <color indexed="81"/>
            <rFont val="Tahoma"/>
            <family val="2"/>
          </rPr>
          <t xml:space="preserve">
The three datasets are stored in one single file gdb. It's not useful to create three separated gdb because they share the same 'Ports' feature class to which related records are joined. It would make the data set larger.</t>
        </r>
      </text>
    </comment>
    <comment ref="K37" authorId="0" shapeId="0" xr:uid="{9B82638F-3DA9-4498-886D-1018CA22FDAB}">
      <text>
        <r>
          <rPr>
            <b/>
            <sz val="9"/>
            <color indexed="81"/>
            <rFont val="Tahoma"/>
            <family val="2"/>
          </rPr>
          <t xml:space="preserve">Note:
</t>
        </r>
        <r>
          <rPr>
            <sz val="9"/>
            <color indexed="81"/>
            <rFont val="Tahoma"/>
            <family val="2"/>
          </rPr>
          <t xml:space="preserve">These two datasets are stored in one single file gdb because points and lines features share coincident geometry.
</t>
        </r>
      </text>
    </comment>
  </commentList>
</comments>
</file>

<file path=xl/sharedStrings.xml><?xml version="1.0" encoding="utf-8"?>
<sst xmlns="http://schemas.openxmlformats.org/spreadsheetml/2006/main" count="1087" uniqueCount="585">
  <si>
    <t xml:space="preserve">Arctic </t>
  </si>
  <si>
    <t xml:space="preserve">Baltic </t>
  </si>
  <si>
    <t xml:space="preserve">Black Sea </t>
  </si>
  <si>
    <t xml:space="preserve">Med Sea </t>
  </si>
  <si>
    <t>North Sea</t>
  </si>
  <si>
    <t>Other Seas</t>
  </si>
  <si>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</si>
  <si>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</si>
  <si>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</si>
  <si>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</si>
  <si>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</si>
  <si>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</si>
  <si>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</si>
  <si>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</si>
  <si>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</si>
  <si>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</si>
  <si>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</si>
  <si>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</si>
  <si>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</si>
  <si>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</si>
  <si>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</si>
  <si>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</si>
  <si>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</si>
  <si>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</si>
  <si>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</si>
  <si>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</si>
  <si>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</si>
  <si>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</si>
  <si>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</si>
  <si>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</si>
  <si>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</si>
  <si>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</si>
  <si>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</si>
  <si>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</si>
  <si>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</si>
  <si>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</si>
  <si>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</si>
  <si>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</si>
  <si>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2. Organisations supplying each type of data</t>
  </si>
  <si>
    <t>Country</t>
  </si>
  <si>
    <t>Organisation 1</t>
  </si>
  <si>
    <t>Organisation 2</t>
  </si>
  <si>
    <t>Organisation 3</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</si>
  <si>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</si>
  <si>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</si>
  <si>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</si>
  <si>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DATA / EXTERNAL DATA PRODUCTS / EMODnet DATA PRODUCTS</t>
  </si>
  <si>
    <t>Means of information collection</t>
  </si>
  <si>
    <t>Type</t>
  </si>
  <si>
    <t>Web-service type</t>
  </si>
  <si>
    <t>Link to product or short description of usage</t>
  </si>
  <si>
    <t>Use case title</t>
  </si>
  <si>
    <t>Release date</t>
  </si>
  <si>
    <t>Appears in Central Portal</t>
  </si>
  <si>
    <t>and once in “Number of WMS requests” counted with logs. The “Number of WMS requests” should be much larger than “the number of map visualisations”, because one map visualisation can generate many WMS requests.</t>
  </si>
  <si>
    <t>The ratio between “number of downloads” (given by the sum of the number of manual downloads + the number of WMS requests + …) and “downloadable volume” should give an indication of the popularity of the Portal.</t>
  </si>
  <si>
    <t>Atlantic [3]</t>
  </si>
  <si>
    <t>Trend (%)</t>
  </si>
  <si>
    <t>[3] Area (km²): Atlantic 7281229 km²; Arctic 5610745 km²; Baltic 392215 km²; Black Sea 473894 km²; Mediterranean Sea 2516652 km²; North Sea 654179 km².</t>
  </si>
  <si>
    <t>The column named “All sea basins” expects the number of external data products of each theme. It is not equal to the row sum in case of redundancy (one product covering several sea basins).</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</si>
  <si>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</si>
  <si>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</si>
  <si>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</si>
  <si>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</si>
  <si>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</si>
  <si>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</si>
  <si>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</si>
  <si>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Newly built / Updated / External data product</t>
  </si>
  <si>
    <t>Description of the data product</t>
  </si>
  <si>
    <t>Indicator 2: Organisations supplying/approached to supply data and data products within reporting period</t>
  </si>
  <si>
    <t>Add Endpoint URL</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</si>
  <si>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</si>
  <si>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</si>
  <si>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</si>
  <si>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</si>
  <si>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</si>
  <si>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</si>
  <si>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</si>
  <si>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</si>
  <si>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Date built/ updated</t>
  </si>
  <si>
    <t>Sub-theme [2]</t>
  </si>
  <si>
    <t>[3] Area (km²): Atlantic 7281229 km²; Arctic 5610745 km²; Baltic 392215 km²; Black Sea 473894 km²; Mediterranean Sea 2516652 km² North Sea 654179 km².</t>
  </si>
  <si>
    <t>[2] The list of sub-themes is provided in the first tab.</t>
  </si>
  <si>
    <t xml:space="preserve">[1] Total number measures the total amount of (external) data products without redundancy. Redundancy notifies if some external data products are counted twice in the table. For example, one data product could cover several sea basins. </t>
  </si>
  <si>
    <t xml:space="preserve">[1] Type is the organisation type. </t>
  </si>
  <si>
    <t>Type [1]</t>
  </si>
  <si>
    <t>Approached or supplied? [2]</t>
  </si>
  <si>
    <t>[2] Did you approach the organisation, or did the organisation voluntarily supply?</t>
  </si>
  <si>
    <t xml:space="preserve">[3] Restricted data is non-public data. </t>
  </si>
  <si>
    <t>% of restricted data [3] 
(or #restricted/# not restricted)</t>
  </si>
  <si>
    <t>Map viewer</t>
  </si>
  <si>
    <t>WCS</t>
  </si>
  <si>
    <t>WFS</t>
  </si>
  <si>
    <t>Manual download [1]</t>
  </si>
  <si>
    <t>1.2 Number and coverage of available built &amp; acquired data products</t>
  </si>
  <si>
    <t>1.1 Volume of available acquired data</t>
  </si>
  <si>
    <t>Theme/ interface name</t>
  </si>
  <si>
    <t>[1] Indicate the % of data (products) available on the Portal that can be manually downloaded.</t>
  </si>
  <si>
    <t>Redundancy [1]</t>
  </si>
  <si>
    <t>[1] Redundancy notifies if some downloads are counted twice in the table. For example, one download could cover several themes and be counted in each of the themes.</t>
  </si>
  <si>
    <t>Use of WMS for map viewer? [2]</t>
  </si>
  <si>
    <t xml:space="preserve">[2] Use of WMS for map viewer: expected answer: yes or no. If yes, then map visualisations will be reported twice in the table. Once in “Number of map visualisations” counted with analytics, </t>
  </si>
  <si>
    <t>Unit and Downloadable Volume [3]</t>
  </si>
  <si>
    <t>[3] Indicate the total volume of downloadable items in relation to the unit in which they are downloadable (e.g. it's the total volume or number of CDIs/records/datasets/... available for download) – clearly specify the unit.</t>
  </si>
  <si>
    <t>Number of map visualisations [6]</t>
  </si>
  <si>
    <t>Volume unit [1]</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</si>
  <si>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</si>
  <si>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</si>
  <si>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Total Volume per theme in portal</t>
  </si>
  <si>
    <t xml:space="preserve">[1] Unit is a short description of the volume unit of measurement: “records”, “data sets”, or “platforms”. </t>
  </si>
  <si>
    <t>Interfaces [1]</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</si>
  <si>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</si>
  <si>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</si>
  <si>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</si>
  <si>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</si>
  <si>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</si>
  <si>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</si>
  <si>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</si>
  <si>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</si>
  <si>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</si>
  <si>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</si>
  <si>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</si>
  <si>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Country [5]</t>
  </si>
  <si>
    <t>% of users [6]</t>
  </si>
  <si>
    <t>3. List of interfaces to view or access</t>
  </si>
  <si>
    <t>4. Usage of data and (external) data products</t>
  </si>
  <si>
    <t>Indicator 5: Distribution of users that have used the portal’s data and data products per organisation type and country, and their main use cases.</t>
  </si>
  <si>
    <t>5. Distribution of users per organisation type and country, main use cases</t>
  </si>
  <si>
    <t>Indicator 6: External products (websites, apps,…) built on top of web-services: update since last quarterly report</t>
  </si>
  <si>
    <t>6. Organisations who built on top of EMODnet web-services</t>
  </si>
  <si>
    <t>Indicator 7: Published use cases and number of readings</t>
  </si>
  <si>
    <t>7. Published use cases and number of readings</t>
  </si>
  <si>
    <t xml:space="preserve">Indicator 8: Portal &amp; Social Media visibility </t>
  </si>
  <si>
    <t>Matomo</t>
  </si>
  <si>
    <t>8.1 Visibility &amp; Analytics (Portal overview)</t>
  </si>
  <si>
    <t>URL</t>
  </si>
  <si>
    <t>Total Mentions</t>
  </si>
  <si>
    <t>Mentions with backlinks</t>
  </si>
  <si>
    <t>Acquisitions</t>
  </si>
  <si>
    <t>Behaviour</t>
  </si>
  <si>
    <t>Keyword</t>
  </si>
  <si>
    <t>8.4 SEO assessment - Performances</t>
  </si>
  <si>
    <t>Analytics tool</t>
  </si>
  <si>
    <t>8.3 SEO assessment - Acquisitions</t>
  </si>
  <si>
    <t>8.2 SEO assessment -Brand monitoring</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</si>
  <si>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</si>
  <si>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</si>
  <si>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</si>
  <si>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</si>
  <si>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</si>
  <si>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</si>
  <si>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</si>
  <si>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</si>
  <si>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</si>
  <si>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</si>
  <si>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</si>
  <si>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</si>
  <si>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</si>
  <si>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</si>
  <si>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</si>
  <si>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</si>
  <si>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</si>
  <si>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</si>
  <si>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</si>
  <si>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</si>
  <si>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</si>
  <si>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</si>
  <si>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</si>
  <si>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</si>
  <si>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</si>
  <si>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</si>
  <si>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</si>
  <si>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</si>
  <si>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</si>
  <si>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</si>
  <si>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</si>
  <si>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</si>
  <si>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</si>
  <si>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</si>
  <si>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</si>
  <si>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</si>
  <si>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</si>
  <si>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</si>
  <si>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</si>
  <si>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</si>
  <si>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</si>
  <si>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 xml:space="preserve">Indicator 9.1: Technical monitoring </t>
  </si>
  <si>
    <t>9.1 Technical monitoring</t>
  </si>
  <si>
    <t xml:space="preserve">Indicator 9.2: Portal user-friendliness </t>
  </si>
  <si>
    <t>9.2 Visual Harmonisation score</t>
  </si>
  <si>
    <t>BM scores [1]</t>
  </si>
  <si>
    <t>[1] Measures the domain's authority on a 100-point scale, based on SEMrush’s Domain Score.</t>
  </si>
  <si>
    <t>Volume</t>
  </si>
  <si>
    <t>SEMrush</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</si>
  <si>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</si>
  <si>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</si>
  <si>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</si>
  <si>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</si>
  <si>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</si>
  <si>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</si>
  <si>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</si>
  <si>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</si>
  <si>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t>Indicator 10. Visibility &amp; Analytics for web pages</t>
  </si>
  <si>
    <t>Indicator 11. Visibility &amp; Analytics for web sections</t>
  </si>
  <si>
    <t>Indicator 12. Average visit duration for web pages</t>
  </si>
  <si>
    <t>Type 
(Data, Data Product, or External Data Product)</t>
  </si>
  <si>
    <t>If not supplied upon approaching: reason why? (reply from organisation)</t>
  </si>
  <si>
    <t>Please highlight newly added data within this reporting period.</t>
  </si>
  <si>
    <r>
      <t xml:space="preserve">*Report on the STATUS of </t>
    </r>
    <r>
      <rPr>
        <b/>
        <u/>
        <sz val="10"/>
        <color rgb="FF333333"/>
        <rFont val="Open Sans"/>
        <family val="2"/>
      </rPr>
      <t>ALL</t>
    </r>
    <r>
      <rPr>
        <b/>
        <sz val="10"/>
        <color rgb="FF333333"/>
        <rFont val="Open Sans"/>
        <family val="2"/>
      </rPr>
      <t xml:space="preserve"> data available on the Portal (even if trend is 0). This way, numbers can be compared for all sub-themes on all occasions.</t>
    </r>
  </si>
  <si>
    <t>[4] Decimal definition 1 GB = 1000^3 bytes</t>
  </si>
  <si>
    <t>Total Volume in GigaBytes [4]</t>
  </si>
  <si>
    <t>Explanation of trend [5]</t>
  </si>
  <si>
    <t>[5] When Trend is negative, explain decrease.</t>
  </si>
  <si>
    <t>Trend (%) [5]</t>
  </si>
  <si>
    <t>Dataset</t>
  </si>
  <si>
    <t>Aggregate Extraction</t>
  </si>
  <si>
    <t>Aggregate Extraction points</t>
  </si>
  <si>
    <r>
      <t>22</t>
    </r>
    <r>
      <rPr>
        <sz val="10"/>
        <rFont val="Open Sans"/>
      </rPr>
      <t>; 202</t>
    </r>
  </si>
  <si>
    <r>
      <t>0</t>
    </r>
    <r>
      <rPr>
        <sz val="10"/>
        <rFont val="Open Sans"/>
      </rPr>
      <t>; 0</t>
    </r>
  </si>
  <si>
    <r>
      <t>75</t>
    </r>
    <r>
      <rPr>
        <sz val="10"/>
        <rFont val="Open Sans"/>
      </rPr>
      <t>; 521</t>
    </r>
  </si>
  <si>
    <r>
      <t>8</t>
    </r>
    <r>
      <rPr>
        <sz val="10"/>
        <rFont val="Open Sans"/>
      </rPr>
      <t>; 21</t>
    </r>
  </si>
  <si>
    <r>
      <t>279</t>
    </r>
    <r>
      <rPr>
        <sz val="10"/>
        <rFont val="Open Sans"/>
      </rPr>
      <t>; 2059</t>
    </r>
  </si>
  <si>
    <r>
      <t>6</t>
    </r>
    <r>
      <rPr>
        <sz val="10"/>
        <rFont val="Open Sans"/>
      </rPr>
      <t>; 15</t>
    </r>
  </si>
  <si>
    <r>
      <rPr>
        <sz val="10"/>
        <color rgb="FFFF0000"/>
        <rFont val="Open Sans"/>
      </rPr>
      <t>390</t>
    </r>
    <r>
      <rPr>
        <sz val="10"/>
        <color theme="1"/>
        <rFont val="Open Sans"/>
      </rPr>
      <t>; 2818</t>
    </r>
  </si>
  <si>
    <r>
      <rPr>
        <sz val="10"/>
        <color rgb="FFFF0000"/>
        <rFont val="Open Sans"/>
      </rPr>
      <t>0%</t>
    </r>
    <r>
      <rPr>
        <sz val="10"/>
        <color theme="1"/>
        <rFont val="Open Sans"/>
      </rPr>
      <t>; 0%</t>
    </r>
  </si>
  <si>
    <t>Aggregate Extraction areas</t>
  </si>
  <si>
    <t>Cultural Heritage</t>
  </si>
  <si>
    <t>Ship Wrecks</t>
  </si>
  <si>
    <t>The resource provider shares data via WFS. Breakdown by sea basin not possible</t>
  </si>
  <si>
    <t>Lighthouses</t>
  </si>
  <si>
    <t>Submerged Prehistoric Archaeology and Landscapes</t>
  </si>
  <si>
    <t>Dredging</t>
  </si>
  <si>
    <r>
      <rPr>
        <sz val="10"/>
        <color rgb="FFFF0000"/>
        <rFont val="Open Sans"/>
      </rPr>
      <t>276</t>
    </r>
    <r>
      <rPr>
        <sz val="10"/>
        <color rgb="FF333333"/>
        <rFont val="Open Sans"/>
        <family val="2"/>
      </rPr>
      <t>; 1509</t>
    </r>
  </si>
  <si>
    <r>
      <rPr>
        <sz val="10"/>
        <color rgb="FFFF0000"/>
        <rFont val="Open Sans"/>
      </rPr>
      <t>17</t>
    </r>
    <r>
      <rPr>
        <sz val="10"/>
        <color rgb="FF333333"/>
        <rFont val="Open Sans"/>
        <family val="2"/>
      </rPr>
      <t>; 275</t>
    </r>
  </si>
  <si>
    <r>
      <rPr>
        <sz val="10"/>
        <color rgb="FFFF0000"/>
        <rFont val="Open Sans"/>
      </rPr>
      <t>204</t>
    </r>
    <r>
      <rPr>
        <sz val="10"/>
        <color rgb="FF333333"/>
        <rFont val="Open Sans"/>
        <family val="2"/>
      </rPr>
      <t>; 272</t>
    </r>
  </si>
  <si>
    <r>
      <rPr>
        <sz val="10"/>
        <color rgb="FFFF0000"/>
        <rFont val="Open Sans"/>
      </rPr>
      <t>12</t>
    </r>
    <r>
      <rPr>
        <sz val="10"/>
        <color rgb="FF333333"/>
        <rFont val="Open Sans"/>
        <family val="2"/>
      </rPr>
      <t>; 18</t>
    </r>
  </si>
  <si>
    <r>
      <rPr>
        <sz val="10"/>
        <color rgb="FFFF0000"/>
        <rFont val="Open Sans"/>
      </rPr>
      <t>105</t>
    </r>
    <r>
      <rPr>
        <sz val="10"/>
        <color rgb="FF333333"/>
        <rFont val="Open Sans"/>
        <family val="2"/>
      </rPr>
      <t>; 510</t>
    </r>
  </si>
  <si>
    <r>
      <rPr>
        <sz val="10"/>
        <color rgb="FFFF0000"/>
        <rFont val="Open Sans"/>
      </rPr>
      <t>340</t>
    </r>
    <r>
      <rPr>
        <sz val="10"/>
        <color rgb="FF333333"/>
        <rFont val="Open Sans"/>
        <family val="2"/>
      </rPr>
      <t>; 2127</t>
    </r>
  </si>
  <si>
    <r>
      <rPr>
        <sz val="10"/>
        <color rgb="FFFF0000"/>
        <rFont val="Open Sans"/>
      </rPr>
      <t>31</t>
    </r>
    <r>
      <rPr>
        <sz val="10"/>
        <color rgb="FF333333"/>
        <rFont val="Open Sans"/>
        <family val="2"/>
      </rPr>
      <t>; 0</t>
    </r>
  </si>
  <si>
    <r>
      <rPr>
        <sz val="10"/>
        <color rgb="FFFF0000"/>
        <rFont val="Open Sans"/>
      </rPr>
      <t>985</t>
    </r>
    <r>
      <rPr>
        <sz val="10"/>
        <color rgb="FF333333"/>
        <rFont val="Open Sans"/>
        <family val="2"/>
      </rPr>
      <t>; 4668</t>
    </r>
  </si>
  <si>
    <r>
      <rPr>
        <sz val="10"/>
        <color rgb="FFFF0000"/>
        <rFont val="Open Sans"/>
      </rPr>
      <t>0%</t>
    </r>
    <r>
      <rPr>
        <sz val="10"/>
        <color rgb="FF333333"/>
        <rFont val="Open Sans"/>
        <family val="2"/>
      </rPr>
      <t>; 0%</t>
    </r>
  </si>
  <si>
    <t>Environment</t>
  </si>
  <si>
    <t>Nationally designated areas (CDDA)</t>
  </si>
  <si>
    <t>12590 marine or coastal. Total 99094</t>
  </si>
  <si>
    <t>0% marine or coastal. 0% total</t>
  </si>
  <si>
    <t>Natura 2000 areas</t>
  </si>
  <si>
    <t>4794 marine or coastal. Total 27856</t>
  </si>
  <si>
    <t>0%marine or coastal. 0% total</t>
  </si>
  <si>
    <t>State of bathing waters</t>
  </si>
  <si>
    <r>
      <t>2674</t>
    </r>
    <r>
      <rPr>
        <sz val="10"/>
        <rFont val="Open Sans"/>
      </rPr>
      <t>; 78967</t>
    </r>
  </si>
  <si>
    <r>
      <t>731</t>
    </r>
    <r>
      <rPr>
        <sz val="10"/>
        <rFont val="Open Sans"/>
      </rPr>
      <t>; 21199</t>
    </r>
  </si>
  <si>
    <r>
      <t>140</t>
    </r>
    <r>
      <rPr>
        <sz val="10"/>
        <rFont val="Open Sans"/>
      </rPr>
      <t>; 4060</t>
    </r>
  </si>
  <si>
    <r>
      <t>9472</t>
    </r>
    <r>
      <rPr>
        <sz val="10"/>
        <rFont val="Open Sans"/>
      </rPr>
      <t>; 274688</t>
    </r>
  </si>
  <si>
    <r>
      <t>2050</t>
    </r>
    <r>
      <rPr>
        <sz val="10"/>
        <rFont val="Open Sans"/>
      </rPr>
      <t>; 59450</t>
    </r>
  </si>
  <si>
    <r>
      <t>49</t>
    </r>
    <r>
      <rPr>
        <sz val="10"/>
        <rFont val="Open Sans"/>
      </rPr>
      <t>; 1421</t>
    </r>
  </si>
  <si>
    <r>
      <t xml:space="preserve">15116 coastal or transitional. Total 21223; </t>
    </r>
    <r>
      <rPr>
        <sz val="10"/>
        <rFont val="Open Sans"/>
      </rPr>
      <t>428620 coastal or transitional. Total 615467</t>
    </r>
  </si>
  <si>
    <t>Fisheries</t>
  </si>
  <si>
    <t>FAO fishery statistical areas</t>
  </si>
  <si>
    <t>ICES statistical areas</t>
  </si>
  <si>
    <t>Fishery catches by FAO statistical area</t>
  </si>
  <si>
    <t>Data on fish catches are reported by FAO statistical area. Breakdown by sea basin not possible</t>
  </si>
  <si>
    <r>
      <rPr>
        <sz val="10"/>
        <color rgb="FFFF0000"/>
        <rFont val="Open Sans"/>
      </rPr>
      <t>137</t>
    </r>
    <r>
      <rPr>
        <sz val="10"/>
        <rFont val="Open Sans"/>
      </rPr>
      <t xml:space="preserve">; </t>
    </r>
    <r>
      <rPr>
        <sz val="10"/>
        <color rgb="FF333333"/>
        <rFont val="Open Sans"/>
        <family val="2"/>
      </rPr>
      <t>83831</t>
    </r>
  </si>
  <si>
    <t>Monthly first sales, EUMOFA</t>
  </si>
  <si>
    <r>
      <rPr>
        <sz val="10"/>
        <color rgb="FFFF0000"/>
        <rFont val="Open Sans"/>
      </rPr>
      <t>644</t>
    </r>
    <r>
      <rPr>
        <sz val="10"/>
        <color rgb="FF333333"/>
        <rFont val="Open Sans"/>
        <family val="2"/>
      </rPr>
      <t>; 1305396</t>
    </r>
  </si>
  <si>
    <r>
      <rPr>
        <sz val="10"/>
        <color rgb="FFFF0000"/>
        <rFont val="Open Sans"/>
      </rPr>
      <t>0</t>
    </r>
    <r>
      <rPr>
        <sz val="10"/>
        <color rgb="FF333333"/>
        <rFont val="Open Sans"/>
        <family val="2"/>
      </rPr>
      <t>; 0</t>
    </r>
  </si>
  <si>
    <r>
      <rPr>
        <sz val="10"/>
        <color rgb="FFFF0000"/>
        <rFont val="Open Sans"/>
      </rPr>
      <t>464</t>
    </r>
    <r>
      <rPr>
        <sz val="10"/>
        <color rgb="FF333333"/>
        <rFont val="Open Sans"/>
        <family val="2"/>
      </rPr>
      <t>; 73058</t>
    </r>
  </si>
  <si>
    <r>
      <rPr>
        <sz val="10"/>
        <color rgb="FFFF0000"/>
        <rFont val="Open Sans"/>
      </rPr>
      <t>368</t>
    </r>
    <r>
      <rPr>
        <sz val="10"/>
        <color rgb="FF333333"/>
        <rFont val="Open Sans"/>
        <family val="2"/>
      </rPr>
      <t>; 703709</t>
    </r>
  </si>
  <si>
    <r>
      <rPr>
        <sz val="10"/>
        <color rgb="FFFF0000"/>
        <rFont val="Open Sans"/>
      </rPr>
      <t>668</t>
    </r>
    <r>
      <rPr>
        <sz val="10"/>
        <color rgb="FF333333"/>
        <rFont val="Open Sans"/>
        <family val="2"/>
      </rPr>
      <t>; 1069947</t>
    </r>
  </si>
  <si>
    <r>
      <rPr>
        <sz val="10"/>
        <color rgb="FFFF0000"/>
        <rFont val="Open Sans"/>
      </rPr>
      <t>27</t>
    </r>
    <r>
      <rPr>
        <sz val="10"/>
        <color rgb="FF333333"/>
        <rFont val="Open Sans"/>
        <family val="2"/>
      </rPr>
      <t>; 20118</t>
    </r>
  </si>
  <si>
    <r>
      <rPr>
        <sz val="10"/>
        <color rgb="FFFF0000"/>
        <rFont val="Open Sans"/>
      </rPr>
      <t>2164</t>
    </r>
    <r>
      <rPr>
        <sz val="10"/>
        <color rgb="FF333333"/>
        <rFont val="Open Sans"/>
        <family val="2"/>
      </rPr>
      <t>; 3171123</t>
    </r>
  </si>
  <si>
    <t>Oil &amp; Gas</t>
  </si>
  <si>
    <t>Boreholes</t>
  </si>
  <si>
    <t>Active Licences</t>
  </si>
  <si>
    <t>Offshore installations</t>
  </si>
  <si>
    <t>Traffic Main Ports</t>
  </si>
  <si>
    <t>Goods</t>
  </si>
  <si>
    <r>
      <rPr>
        <sz val="10"/>
        <color rgb="FFFF0000"/>
        <rFont val="Open Sans"/>
      </rPr>
      <t>323</t>
    </r>
    <r>
      <rPr>
        <sz val="10"/>
        <color rgb="FF333333"/>
        <rFont val="Open Sans"/>
      </rPr>
      <t>; 20729</t>
    </r>
  </si>
  <si>
    <r>
      <rPr>
        <sz val="10"/>
        <color rgb="FFFF0000"/>
        <rFont val="Open Sans"/>
      </rPr>
      <t>79</t>
    </r>
    <r>
      <rPr>
        <sz val="10"/>
        <color rgb="FF333333"/>
        <rFont val="Open Sans"/>
      </rPr>
      <t>;4764</t>
    </r>
  </si>
  <si>
    <r>
      <rPr>
        <sz val="10"/>
        <color rgb="FFFF0000"/>
        <rFont val="Open Sans"/>
      </rPr>
      <t>249</t>
    </r>
    <r>
      <rPr>
        <sz val="10"/>
        <color rgb="FF333333"/>
        <rFont val="Open Sans"/>
      </rPr>
      <t>; 30679</t>
    </r>
  </si>
  <si>
    <r>
      <rPr>
        <sz val="10"/>
        <color rgb="FFFF0000"/>
        <rFont val="Open Sans"/>
      </rPr>
      <t>61</t>
    </r>
    <r>
      <rPr>
        <sz val="10"/>
        <color rgb="FF333333"/>
        <rFont val="Open Sans"/>
      </rPr>
      <t>; 10612</t>
    </r>
  </si>
  <si>
    <r>
      <rPr>
        <sz val="10"/>
        <color rgb="FFFF0000"/>
        <rFont val="Open Sans"/>
      </rPr>
      <t>608</t>
    </r>
    <r>
      <rPr>
        <sz val="10"/>
        <color rgb="FF333333"/>
        <rFont val="Open Sans"/>
      </rPr>
      <t>; 80725</t>
    </r>
  </si>
  <si>
    <r>
      <rPr>
        <sz val="10"/>
        <color rgb="FFFF0000"/>
        <rFont val="Open Sans"/>
      </rPr>
      <t>414</t>
    </r>
    <r>
      <rPr>
        <sz val="10"/>
        <color rgb="FF333333"/>
        <rFont val="Open Sans"/>
      </rPr>
      <t>; 42201</t>
    </r>
  </si>
  <si>
    <r>
      <rPr>
        <sz val="10"/>
        <color rgb="FFFF0000"/>
        <rFont val="Open Sans"/>
      </rPr>
      <t>708</t>
    </r>
    <r>
      <rPr>
        <sz val="10"/>
        <color rgb="FF333333"/>
        <rFont val="Open Sans"/>
      </rPr>
      <t>; 38205</t>
    </r>
  </si>
  <si>
    <r>
      <rPr>
        <sz val="10"/>
        <color rgb="FFFF0000"/>
        <rFont val="Open Sans"/>
      </rPr>
      <t>European seas 2019. Total 2440</t>
    </r>
    <r>
      <rPr>
        <sz val="10"/>
        <color rgb="FF333333"/>
        <rFont val="Open Sans"/>
      </rPr>
      <t>; 243606</t>
    </r>
  </si>
  <si>
    <t>Passengers</t>
  </si>
  <si>
    <r>
      <rPr>
        <sz val="10"/>
        <color rgb="FFFF0000"/>
        <rFont val="Open Sans"/>
      </rPr>
      <t>323</t>
    </r>
    <r>
      <rPr>
        <sz val="10"/>
        <color rgb="FF333333"/>
        <rFont val="Open Sans"/>
      </rPr>
      <t>; 8664</t>
    </r>
  </si>
  <si>
    <r>
      <rPr>
        <sz val="10"/>
        <color rgb="FFFF0000"/>
        <rFont val="Open Sans"/>
      </rPr>
      <t>79</t>
    </r>
    <r>
      <rPr>
        <sz val="10"/>
        <color rgb="FF333333"/>
        <rFont val="Open Sans"/>
      </rPr>
      <t>; 0</t>
    </r>
  </si>
  <si>
    <r>
      <rPr>
        <sz val="10"/>
        <color rgb="FFFF0000"/>
        <rFont val="Open Sans"/>
      </rPr>
      <t>249</t>
    </r>
    <r>
      <rPr>
        <sz val="10"/>
        <color rgb="FF333333"/>
        <rFont val="Open Sans"/>
      </rPr>
      <t>; 9120</t>
    </r>
  </si>
  <si>
    <r>
      <rPr>
        <sz val="10"/>
        <color rgb="FFFF0000"/>
        <rFont val="Open Sans"/>
      </rPr>
      <t>61</t>
    </r>
    <r>
      <rPr>
        <sz val="10"/>
        <color rgb="FF333333"/>
        <rFont val="Open Sans"/>
      </rPr>
      <t>; 4332</t>
    </r>
  </si>
  <si>
    <r>
      <rPr>
        <sz val="10"/>
        <color rgb="FFFF0000"/>
        <rFont val="Open Sans"/>
      </rPr>
      <t>608</t>
    </r>
    <r>
      <rPr>
        <sz val="10"/>
        <color rgb="FF333333"/>
        <rFont val="Open Sans"/>
      </rPr>
      <t>; 64752</t>
    </r>
  </si>
  <si>
    <r>
      <rPr>
        <sz val="10"/>
        <color rgb="FFFF0000"/>
        <rFont val="Open Sans"/>
      </rPr>
      <t>414</t>
    </r>
    <r>
      <rPr>
        <sz val="10"/>
        <color rgb="FF333333"/>
        <rFont val="Open Sans"/>
      </rPr>
      <t>; 29184</t>
    </r>
  </si>
  <si>
    <r>
      <rPr>
        <sz val="10"/>
        <color rgb="FFFF0000"/>
        <rFont val="Open Sans"/>
      </rPr>
      <t>708</t>
    </r>
    <r>
      <rPr>
        <sz val="10"/>
        <color rgb="FF333333"/>
        <rFont val="Open Sans"/>
      </rPr>
      <t>; 7890</t>
    </r>
  </si>
  <si>
    <r>
      <rPr>
        <sz val="10"/>
        <color rgb="FFFF0000"/>
        <rFont val="Open Sans"/>
      </rPr>
      <t xml:space="preserve">European seas 2019. Total 2440; </t>
    </r>
    <r>
      <rPr>
        <sz val="10"/>
        <color rgb="FF333333"/>
        <rFont val="Open Sans"/>
      </rPr>
      <t>130416</t>
    </r>
  </si>
  <si>
    <t>Vessels</t>
  </si>
  <si>
    <r>
      <rPr>
        <sz val="10"/>
        <color rgb="FFFF0000"/>
        <rFont val="Open Sans"/>
      </rPr>
      <t>323</t>
    </r>
    <r>
      <rPr>
        <sz val="10"/>
        <color rgb="FF333333"/>
        <rFont val="Open Sans"/>
      </rPr>
      <t>; 389424</t>
    </r>
  </si>
  <si>
    <r>
      <rPr>
        <sz val="10"/>
        <color rgb="FFFF0000"/>
        <rFont val="Open Sans"/>
      </rPr>
      <t>79</t>
    </r>
    <r>
      <rPr>
        <sz val="10"/>
        <color rgb="FF333333"/>
        <rFont val="Open Sans"/>
      </rPr>
      <t>; 82992</t>
    </r>
  </si>
  <si>
    <r>
      <rPr>
        <sz val="10"/>
        <color rgb="FFFF0000"/>
        <rFont val="Open Sans"/>
      </rPr>
      <t>249</t>
    </r>
    <r>
      <rPr>
        <sz val="10"/>
        <color rgb="FF333333"/>
        <rFont val="Open Sans"/>
      </rPr>
      <t>; 619248</t>
    </r>
  </si>
  <si>
    <r>
      <rPr>
        <sz val="10"/>
        <color rgb="FFFF0000"/>
        <rFont val="Open Sans"/>
      </rPr>
      <t>61</t>
    </r>
    <r>
      <rPr>
        <sz val="10"/>
        <color rgb="FF333333"/>
        <rFont val="Open Sans"/>
      </rPr>
      <t>; 242592</t>
    </r>
  </si>
  <si>
    <r>
      <rPr>
        <sz val="10"/>
        <color rgb="FFFF0000"/>
        <rFont val="Open Sans"/>
      </rPr>
      <t>608</t>
    </r>
    <r>
      <rPr>
        <sz val="10"/>
        <color rgb="FF333333"/>
        <rFont val="Open Sans"/>
      </rPr>
      <t>; 1723680</t>
    </r>
  </si>
  <si>
    <r>
      <rPr>
        <sz val="10"/>
        <color rgb="FFFF0000"/>
        <rFont val="Open Sans"/>
      </rPr>
      <t>414</t>
    </r>
    <r>
      <rPr>
        <sz val="10"/>
        <color rgb="FF333333"/>
        <rFont val="Open Sans"/>
      </rPr>
      <t>; 1002288</t>
    </r>
  </si>
  <si>
    <r>
      <rPr>
        <sz val="10"/>
        <color rgb="FFFF0000"/>
        <rFont val="Open Sans"/>
      </rPr>
      <t>708</t>
    </r>
    <r>
      <rPr>
        <sz val="10"/>
        <color rgb="FF333333"/>
        <rFont val="Open Sans"/>
      </rPr>
      <t>; 708624</t>
    </r>
  </si>
  <si>
    <r>
      <t>European seas 2019. Total 2440;</t>
    </r>
    <r>
      <rPr>
        <sz val="10"/>
        <color rgb="FF333333"/>
        <rFont val="Open Sans"/>
      </rPr>
      <t>5081664</t>
    </r>
  </si>
  <si>
    <t>Algae Production</t>
  </si>
  <si>
    <t>Macroalgae (seaweeds)</t>
  </si>
  <si>
    <t>Cannot be broken down by Sea Basin</t>
  </si>
  <si>
    <t>Microalgae</t>
  </si>
  <si>
    <t>Aquaculture</t>
  </si>
  <si>
    <t>Shellfish production</t>
  </si>
  <si>
    <t>Finfish production</t>
  </si>
  <si>
    <t>Freshwater production</t>
  </si>
  <si>
    <t>Ocean Energy Facilities</t>
  </si>
  <si>
    <t>Projects</t>
  </si>
  <si>
    <r>
      <t>82</t>
    </r>
    <r>
      <rPr>
        <sz val="10"/>
        <rFont val="Open Sans"/>
      </rPr>
      <t>; 122</t>
    </r>
  </si>
  <si>
    <r>
      <t>4</t>
    </r>
    <r>
      <rPr>
        <sz val="10"/>
        <rFont val="Open Sans"/>
      </rPr>
      <t>; 5</t>
    </r>
  </si>
  <si>
    <r>
      <t>1</t>
    </r>
    <r>
      <rPr>
        <sz val="10"/>
        <rFont val="Open Sans"/>
      </rPr>
      <t>; 1</t>
    </r>
  </si>
  <si>
    <r>
      <t>11</t>
    </r>
    <r>
      <rPr>
        <sz val="10"/>
        <rFont val="Open Sans"/>
      </rPr>
      <t>; 14</t>
    </r>
  </si>
  <si>
    <r>
      <t>41</t>
    </r>
    <r>
      <rPr>
        <sz val="10"/>
        <rFont val="Open Sans"/>
      </rPr>
      <t>; 74</t>
    </r>
  </si>
  <si>
    <r>
      <t>18</t>
    </r>
    <r>
      <rPr>
        <sz val="10"/>
        <rFont val="Open Sans"/>
      </rPr>
      <t>; 23</t>
    </r>
  </si>
  <si>
    <r>
      <t>157</t>
    </r>
    <r>
      <rPr>
        <sz val="10"/>
        <rFont val="Open Sans"/>
      </rPr>
      <t>; 239</t>
    </r>
  </si>
  <si>
    <t>Test sites</t>
  </si>
  <si>
    <t>Other Forms of Area Management/Designation</t>
  </si>
  <si>
    <t>International conventions</t>
  </si>
  <si>
    <t>Agreements between istitutions. Breakdown by sea basin not possible</t>
  </si>
  <si>
    <t>Maritime boundaries (lines)</t>
  </si>
  <si>
    <t>EEZ areas</t>
  </si>
  <si>
    <t>Advisory councils</t>
  </si>
  <si>
    <t>MSFD Reporting Units</t>
  </si>
  <si>
    <t>n.a.</t>
  </si>
  <si>
    <t>Pipelines</t>
  </si>
  <si>
    <t>Actual route locations</t>
  </si>
  <si>
    <t>Cables</t>
  </si>
  <si>
    <t>Landing stations (schematic cables)</t>
  </si>
  <si>
    <t>Schematic cables</t>
  </si>
  <si>
    <t>Waste</t>
  </si>
  <si>
    <t>Dumped munitions points</t>
  </si>
  <si>
    <t>Dumped munitions areas</t>
  </si>
  <si>
    <t>Dredge spoil dumping points</t>
  </si>
  <si>
    <t>Dredge spoil dumping areas</t>
  </si>
  <si>
    <t>UWW Treatment Plants</t>
  </si>
  <si>
    <t>-</t>
  </si>
  <si>
    <t>UWW Discharge Points</t>
  </si>
  <si>
    <t>Waste at ports</t>
  </si>
  <si>
    <r>
      <rPr>
        <sz val="10"/>
        <color rgb="FFFF0000"/>
        <rFont val="Open Sans"/>
      </rPr>
      <t>16</t>
    </r>
    <r>
      <rPr>
        <sz val="10"/>
        <color rgb="FF333333"/>
        <rFont val="Open Sans"/>
      </rPr>
      <t>; 92</t>
    </r>
  </si>
  <si>
    <r>
      <rPr>
        <sz val="10"/>
        <color rgb="FFFF0000"/>
        <rFont val="Open Sans"/>
      </rPr>
      <t>15</t>
    </r>
    <r>
      <rPr>
        <sz val="10"/>
        <color rgb="FF333333"/>
        <rFont val="Open Sans"/>
      </rPr>
      <t>; 40</t>
    </r>
  </si>
  <si>
    <r>
      <rPr>
        <sz val="10"/>
        <color rgb="FFFF0000"/>
        <rFont val="Open Sans"/>
      </rPr>
      <t>4</t>
    </r>
    <r>
      <rPr>
        <sz val="10"/>
        <color rgb="FF333333"/>
        <rFont val="Open Sans"/>
        <family val="2"/>
      </rPr>
      <t>; 16</t>
    </r>
  </si>
  <si>
    <r>
      <rPr>
        <sz val="10"/>
        <color rgb="FFFF0000"/>
        <rFont val="Open Sans"/>
      </rPr>
      <t>19</t>
    </r>
    <r>
      <rPr>
        <sz val="10"/>
        <color rgb="FF333333"/>
        <rFont val="Open Sans"/>
      </rPr>
      <t>; 102</t>
    </r>
  </si>
  <si>
    <r>
      <rPr>
        <sz val="10"/>
        <color rgb="FFFF0000"/>
        <rFont val="Open Sans"/>
      </rPr>
      <t>4</t>
    </r>
    <r>
      <rPr>
        <sz val="10"/>
        <color rgb="FF333333"/>
        <rFont val="Open Sans"/>
        <family val="2"/>
      </rPr>
      <t>; 26</t>
    </r>
  </si>
  <si>
    <r>
      <rPr>
        <sz val="10"/>
        <color rgb="FFFF0000"/>
        <rFont val="Open Sans"/>
      </rPr>
      <t>59</t>
    </r>
    <r>
      <rPr>
        <sz val="10"/>
        <color rgb="FF333333"/>
        <rFont val="Open Sans"/>
        <family val="2"/>
      </rPr>
      <t>; 276</t>
    </r>
  </si>
  <si>
    <t>Wind Farms</t>
  </si>
  <si>
    <t>Wind Farms locations (centroid)</t>
  </si>
  <si>
    <t>Wind Farms areas</t>
  </si>
  <si>
    <t>Nuclear Power Plants</t>
  </si>
  <si>
    <t>Nuclear Power plants sites (points)</t>
  </si>
  <si>
    <r>
      <rPr>
        <sz val="10"/>
        <color rgb="FFFF0000"/>
        <rFont val="Open Sans"/>
      </rPr>
      <t>12</t>
    </r>
    <r>
      <rPr>
        <sz val="10"/>
        <color rgb="FF333333"/>
        <rFont val="Open Sans"/>
      </rPr>
      <t>; 37</t>
    </r>
  </si>
  <si>
    <r>
      <rPr>
        <sz val="10"/>
        <color rgb="FFFF0000"/>
        <rFont val="Open Sans"/>
      </rPr>
      <t>8</t>
    </r>
    <r>
      <rPr>
        <sz val="10"/>
        <color rgb="FF333333"/>
        <rFont val="Open Sans"/>
      </rPr>
      <t>; 27</t>
    </r>
  </si>
  <si>
    <r>
      <t>1</t>
    </r>
    <r>
      <rPr>
        <sz val="10"/>
        <rFont val="Open Sans"/>
      </rPr>
      <t>; 2</t>
    </r>
  </si>
  <si>
    <r>
      <rPr>
        <sz val="10"/>
        <color rgb="FFFF0000"/>
        <rFont val="Open Sans"/>
      </rPr>
      <t>5</t>
    </r>
    <r>
      <rPr>
        <sz val="10"/>
        <color rgb="FF333333"/>
        <rFont val="Open Sans"/>
      </rPr>
      <t>; 10</t>
    </r>
  </si>
  <si>
    <r>
      <rPr>
        <sz val="10"/>
        <color rgb="FFFF0000"/>
        <rFont val="Open Sans"/>
      </rPr>
      <t>19</t>
    </r>
    <r>
      <rPr>
        <sz val="10"/>
        <color rgb="FF333333"/>
        <rFont val="Open Sans"/>
      </rPr>
      <t>; 45</t>
    </r>
  </si>
  <si>
    <r>
      <rPr>
        <sz val="10"/>
        <color rgb="FFFF0000"/>
        <rFont val="Open Sans"/>
      </rPr>
      <t>45</t>
    </r>
    <r>
      <rPr>
        <sz val="10"/>
        <color rgb="FF333333"/>
        <rFont val="Open Sans"/>
      </rPr>
      <t>; 121</t>
    </r>
  </si>
  <si>
    <t>Indicator 1.1: Volume and coverage of available acquired data</t>
  </si>
  <si>
    <r>
      <rPr>
        <i/>
        <sz val="10"/>
        <color rgb="FFFF0000"/>
        <rFont val="Open Sans"/>
      </rPr>
      <t>Records</t>
    </r>
    <r>
      <rPr>
        <i/>
        <sz val="10"/>
        <color rgb="FF333333"/>
        <rFont val="Open Sans"/>
      </rPr>
      <t>; 
relational records</t>
    </r>
  </si>
  <si>
    <r>
      <rPr>
        <sz val="10"/>
        <color rgb="FFFF0000"/>
        <rFont val="Open Sans"/>
      </rPr>
      <t xml:space="preserve">0% coastal or transitional. n.a. total </t>
    </r>
    <r>
      <rPr>
        <sz val="10"/>
        <rFont val="Open Sans"/>
      </rPr>
      <t>; 0%</t>
    </r>
  </si>
  <si>
    <t>Fishing intensity</t>
  </si>
  <si>
    <t>New dataset, trend not available</t>
  </si>
  <si>
    <t>Macroalgae and microalgae production sites</t>
  </si>
  <si>
    <r>
      <t xml:space="preserve">150; </t>
    </r>
    <r>
      <rPr>
        <sz val="10"/>
        <rFont val="Open Sans"/>
      </rPr>
      <t>797</t>
    </r>
  </si>
  <si>
    <t xml:space="preserve">15%; </t>
  </si>
  <si>
    <t>Trend for related records is not available because of the new dataset schema</t>
  </si>
  <si>
    <t>Duplicates and were removed and some old planned projects were cancelled</t>
  </si>
  <si>
    <t>Indicator 1.2: Number and coverage of built &amp; external data products</t>
  </si>
  <si>
    <t>Shipping Density</t>
  </si>
  <si>
    <t>Vessel Density Map (vector GRID of the AoI and raster data by ship type)</t>
  </si>
  <si>
    <t>Vessel density Map Grid</t>
  </si>
  <si>
    <t>Vector grid</t>
  </si>
  <si>
    <t>Other</t>
  </si>
  <si>
    <t>Vessel density (hours per square km per month) by vessel type</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</si>
  <si>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</si>
  <si>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</si>
  <si>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</si>
  <si>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</si>
  <si>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</si>
  <si>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</si>
  <si>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</si>
  <si>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</si>
  <si>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</si>
  <si>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</si>
  <si>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</si>
  <si>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</si>
  <si>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</si>
  <si>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 Map (EMSA, raster data by ship type)</t>
  </si>
  <si>
    <t>Route density (routes per square km per month and season) by vessel type</t>
  </si>
  <si>
    <t>*Report on all data products available on the Portal (even if trend is 0). This way, numbers can be compared for all sub-themes on all occasions.</t>
  </si>
  <si>
    <t>Please highlight newly added data products.</t>
  </si>
  <si>
    <t>Data set</t>
  </si>
  <si>
    <t>Data</t>
  </si>
  <si>
    <t>https://www.emodnet-humanactivities.eu/view-data.php</t>
  </si>
  <si>
    <t>https://ows.emodnet-humanactivities.eu/wms?LAYERS=aggregates&amp;FORMAT=image/png&amp;TRANSPARENT=TRUE&amp;SERVICE=WMS&amp;VERSION=1.1.1&amp;REQUEST=GetMap&amp;STYLES=&amp;SRS=EPSG:4326&amp;BBOX=-11,35,14,60&amp;WIDTH=600&amp;HEIGHT=600</t>
  </si>
  <si>
    <t>https://ows.emodnet-humanactivities.eu/wfs?SERVICE=WFS&amp;VERSION=1.1.0&amp;request=GetFeature&amp;typeName=aggregates&amp;outputformat=json</t>
  </si>
  <si>
    <t>https://ows.emodnet-humanactivities.eu/wms?LAYERS=aggregateareas&amp;FORMAT=image/png&amp;TRANSPARENT=TRUE&amp;SERVICE=WMS&amp;VERSION=1.1.1&amp;REQUEST=GetMap&amp;STYLES=&amp;SRS=EPSG:4326&amp;BBOX=-30.4269,23.7383,42.3846,72.2793&amp;WIDTH=650&amp;HEIGHT=400</t>
  </si>
  <si>
    <t>https://ows.emodnet-humanactivities.eu/wfs?SERVICE=WFS&amp;VERSION=1.1.0&amp;request=GetFeature&amp;typeName=aggregateareas&amp;OUTPUTFORMAT=json</t>
  </si>
  <si>
    <t>https://ows.emodnet-humanactivities.eu/wms?LAYERS=lighthouses&amp;FORMAT=image/png&amp;TRANSPARENT=TRUE&amp;SERVICE=WMS&amp;VERSION=1.1.1&amp;REQUEST=GetMap&amp;STYLES=&amp;SRS=EPSG:4326&amp;BBOX=-11,35,14,60&amp;WIDTH=600&amp;HEIGHT=600</t>
  </si>
  <si>
    <t>https://ows.emodnet-humanactivities.eu/wfs?SERVICE=WFS&amp;VERSION=1.1.0&amp;request=GetFeature&amp;typeName=lighthouses&amp;OUTPUTFORMAT=json</t>
  </si>
  <si>
    <t>https://ows.emodnet-humanactivities.eu/wms?LAYERS=dredging&amp;FORMAT=image/png&amp;TRANSPARENT=TRUE&amp;SERVICE=WMS&amp;VERSION=1.1.1&amp;REQUEST=GetMap&amp;STYLES=&amp;SRS=EPSG:4326&amp;BBOX=-11,35,14,60&amp;WIDTH=600&amp;HEIGHT=600</t>
  </si>
  <si>
    <t>https://ows.emodnet-humanactivities.eu/wfs?SERVICE=WFS&amp;VERSION=1.1.0&amp;request=GetFeature&amp;typeName=dredging&amp;OUTPUTFORMAT=json</t>
  </si>
  <si>
    <t>https://ows.emodnet-humanactivities.eu/wms?LAYERS=cddaareas&amp;FORMAT=image/png&amp;TRANSPARENT=TRUE&amp;SERVICE=WMS&amp;VERSION=1.1.1&amp;REQUEST=GetMap&amp;STYLES=&amp;SRS=EPSG:4326&amp;BBOX=-30.4269,23.7383,42.3846,72.2793&amp;WIDTH=650&amp;HEIGHT=400</t>
  </si>
  <si>
    <t>https://ows.emodnet-humanactivities.eu/wfs?SERVICE=WFS&amp;VERSION=1.1.0&amp;request=GetFeature&amp;typeName=cddaareas&amp;OUTPUTFORMAT=json</t>
  </si>
  <si>
    <t>https://ows.emodnet-humanactivities.eu/wms?LAYERS=natura2000areas&amp;FORMAT=image/png&amp;TRANSPARENT=TRUE&amp;SERVICE=WMS&amp;VERSION=1.1.1&amp;REQUEST=GetMap&amp;STYLES=&amp;SRS=EPSG:4326&amp;BBOX=-30.4269,23.7383,42.3846,72.2793&amp;WIDTH=650&amp;HEIGHT=400</t>
  </si>
  <si>
    <t>https://ows.emodnet-humanactivities.eu/wfs?SERVICE=WFS&amp;VERSION=1.1.0&amp;request=GetFeature&amp;typeName=natura2000areas&amp;OUTPUTFORMAT=json</t>
  </si>
  <si>
    <t>https://ows.emodnet-humanactivities.eu/wms?LAYERS=bathingwaters&amp;FORMAT=image/png&amp;TRANSPARENT=TRUE&amp;SERVICE=WMS&amp;VERSION=1.1.1&amp;REQUEST=GetMap&amp;STYLES=&amp;SRS=EPSG:4326&amp;BBOX=-11,35,14,60&amp;WIDTH=600&amp;HEIGHT=600</t>
  </si>
  <si>
    <t>https://ows.emodnet-humanactivities.eu/wfs?SERVICE=WFS&amp;VERSION=1.1.0&amp;request=GetFeature&amp;typeName=bathingwaters&amp;OUTPUTFORMAT=json</t>
  </si>
  <si>
    <t>http://www.fao.org:80/figis/geoserver/area/ows?service=WFS&amp;request=GetFeature&amp;version=1.0.0&amp;typeName=area:FAO_AREAS&amp;outputFormat=SHAPE-ZIP</t>
  </si>
  <si>
    <t>https://ows.emodnet-humanactivities.eu/wms?LAYERS=icesareas&amp;FORMAT=image/png&amp;TRANSPARENT=TRUE&amp;SERVICE=WMS&amp;VERSION=1.1.1&amp;REQUEST=GetMap&amp;STYLES=&amp;SRS=EPSG:4326&amp;BBOX=-30.4269,23.7383,42.3846,72.2793&amp;WIDTH=650&amp;HEIGHT=400</t>
  </si>
  <si>
    <t>https://ows.emodnet-humanactivities.eu/wfs?SERVICE=WFS&amp;VERSION=1.1.0&amp;request=GetFeature&amp;typeName=icesareas&amp;OUTPUTFORMAT=json</t>
  </si>
  <si>
    <t>https://ows.emodnet-humanactivities.eu/wfs?SERVICE=WFS&amp;VERSION=1.1.0&amp;request=GetFeature&amp;typeName=majorcatches&amp;OUTPUTFORMAT=json</t>
  </si>
  <si>
    <t>https://ows.emodnet-humanactivities.eu/wfs?SERVICE=WFS&amp;VERSION=1.1.0&amp;request=GetFeature&amp;typeName=fishsales&amp;OUTPUTFORMAT=json</t>
  </si>
  <si>
    <t>https://ows.emodnet-humanactivities.eu/wms?LAYERS=hydrocarbons&amp;FORMAT=image/png&amp;TRANSPARENT=TRUE&amp;SERVICE=WMS&amp;VERSION=1.1.1&amp;REQUEST=GetMap&amp;STYLES=&amp;SRS=EPSG:4326&amp;BBOX=-11,35,14,60&amp;WIDTH=600&amp;HEIGHT=600</t>
  </si>
  <si>
    <t>https://ows.emodnet-humanactivities.eu/wfs?SERVICE=WFS&amp;VERSION=1.1.0&amp;request=GetFeature&amp;typeName=hydrocarbons&amp;OUTPUTFORMAT=json</t>
  </si>
  <si>
    <t>https://ows.emodnet-humanactivities.eu/wms?LAYERS=activelicenses&amp;FORMAT=image/png&amp;TRANSPARENT=TRUE&amp;SERVICE=WMS&amp;VERSION=1.1.1&amp;REQUEST=GetMap&amp;STYLES=&amp;SRS=EPSG:4326&amp;BBOX=-30.4269,23.7383,42.3846,72.2793&amp;WIDTH=650&amp;HEIGHT=400</t>
  </si>
  <si>
    <t>https://ows.emodnet-humanactivities.eu/wfs?SERVICE=WFS&amp;VERSION=1.1.0&amp;request=GetFeature&amp;typeName=activelicenses&amp;OUTPUTFORMAT=json</t>
  </si>
  <si>
    <t>https://ows.emodnet-humanactivities.eu/wms?LAYERS=platforms&amp;FORMAT=image/png&amp;TRANSPARENT=TRUE&amp;SERVICE=WMS&amp;VERSION=1.1.1&amp;REQUEST=GetMap&amp;STYLES=&amp;SRS=EPSG:4326&amp;BBOX=-11,35,14,60&amp;WIDTH=600&amp;HEIGHT=600</t>
  </si>
  <si>
    <t>https://ows.emodnet-humanactivities.eu/wfs?SERVICE=WFS&amp;VERSION=1.1.0&amp;request=GetFeature&amp;typeName=platforms&amp;OUTPUTFORMAT=json</t>
  </si>
  <si>
    <t>https://ows.emodnet-humanactivities.eu/wms?LAYERS=portlocations&amp;FORMAT=image/png&amp;TRANSPARENT=TRUE&amp;SERVICE=WMS&amp;VERSION=1.1.1&amp;REQUEST=GetMap&amp;STYLES=&amp;SRS=EPSG:4326&amp;BBOX=-11,35,14,60&amp;WIDTH=600&amp;HEIGHT=600</t>
  </si>
  <si>
    <t>https://ows.emodnet-humanactivities.eu/wfs?SERVICE=WFS&amp;VERSION=1.1.0&amp;request=GetFeature&amp;typeName=portgoods&amp;OUTPUTFORMAT=json</t>
  </si>
  <si>
    <t>https://ows.emodnet-humanactivities.eu/wfs?SERVICE=WFS&amp;VERSION=1.1.0&amp;request=GetFeature&amp;typeName=portpassengers&amp;OUTPUTFORMAT=json</t>
  </si>
  <si>
    <t>https://ows.emodnet-humanactivities.eu/wfs?SERVICE=WFS&amp;VERSION=1.1.0&amp;request=GetFeature&amp;typeName=portvessels&amp;OUTPUTFORMAT=json</t>
  </si>
  <si>
    <t>https://ows.emodnet-humanactivities.eu/wms?LAYERS=macroalgae&amp;FORMAT=image/png&amp;TRANSPARENT=TRUE&amp;SERVICE=WMS&amp;VERSION=1.1.1&amp;REQUEST=GetMap&amp;STYLES=&amp;SRS=EPSG:4326&amp;BBOX=-30.4269,23.7383,42.3846,72.2793&amp;WIDTH=650&amp;HEIGHT=400</t>
  </si>
  <si>
    <t>https://ows.emodnet-humanactivities.eu/wfs?SERVICE=WFS&amp;VERSION=1.1.0&amp;request=GetFeature&amp;typeName=macroalgae&amp;OUTPUTFORMAT=json</t>
  </si>
  <si>
    <t>https://ows.emodnet-humanactivities.eu/wms?LAYERS=microalgae&amp;FORMAT=image/png&amp;TRANSPARENT=TRUE&amp;SERVICE=WMS&amp;VERSION=1.1.1&amp;REQUEST=GetMap&amp;STYLES=&amp;SRS=EPSG:4326&amp;BBOX=-30.4269,23.7383,42.3846,72.2793&amp;WIDTH=650&amp;HEIGHT=400</t>
  </si>
  <si>
    <t>https://ows.emodnet-humanactivities.eu/wfs?SERVICE=WFS&amp;VERSION=1.1.0&amp;request=GetFeature&amp;typeName=microalgae&amp;OUTPUTFORMAT=json</t>
  </si>
  <si>
    <t>https://ows.emodnet-humanactivities.eu/wms?LAYERS=shellfish&amp;FORMAT=image/png&amp;TRANSPARENT=TRUE&amp;SERVICE=WMS&amp;VERSION=1.1.1&amp;REQUEST=GetMap&amp;STYLES=&amp;SRS=EPSG:4326&amp;BBOX=-11,35,14,60&amp;WIDTH=600&amp;HEIGHT=600</t>
  </si>
  <si>
    <t>https://ows.emodnet-humanactivities.eu/wfs?SERVICE=WFS&amp;VERSION=1.1.0&amp;request=GetFeature&amp;typeName=shellfish&amp;OUTPUTFORMAT=json</t>
  </si>
  <si>
    <t>https://ows.emodnet-humanactivities.eu/wms?LAYERS=finfish&amp;FORMAT=image/png&amp;TRANSPARENT=TRUE&amp;SERVICE=WMS&amp;VERSION=1.1.1&amp;REQUEST=GetMap&amp;STYLES=&amp;SRS=EPSG:4326&amp;BBOX=-11,35,14,60&amp;WIDTH=600&amp;HEIGHT=600</t>
  </si>
  <si>
    <t>https://ows.emodnet-humanactivities.eu/wfs?SERVICE=WFS&amp;VERSION=1.1.0&amp;request=GetFeature&amp;typeName=finfish&amp;OUTPUTFORMAT=json</t>
  </si>
  <si>
    <t>https://ows.emodnet-humanactivities.eu/wms?LAYERS=freshwater&amp;FORMAT=image/png&amp;TRANSPARENT=TRUE&amp;SERVICE=WMS&amp;VERSION=1.1.1&amp;REQUEST=GetMap&amp;STYLES=&amp;SRS=EPSG:4326&amp;BBOX=-11,35,14,60&amp;WIDTH=600&amp;HEIGHT=600</t>
  </si>
  <si>
    <t>https://ows.emodnet-humanactivities.eu/wfs?SERVICE=WFS&amp;VERSION=1.1.0&amp;request=GetFeature&amp;typeName=freshwater&amp;OUTPUTFORMAT=json</t>
  </si>
  <si>
    <t>https://ows.emodnet-humanactivities.eu/wms?LAYERS=oenergy&amp;FORMAT=image/png&amp;TRANSPARENT=TRUE&amp;SERVICE=WMS&amp;VERSION=1.1.1&amp;REQUEST=GetMap&amp;STYLES=&amp;SRS=EPSG:4326&amp;BBOX=-11,35,14,60&amp;WIDTH=600&amp;HEIGHT=600</t>
  </si>
  <si>
    <t>https://ows.emodnet-humanactivities.eu/wfs?SERVICE=WFS&amp;VERSION=1.1.0&amp;request=GetFeature&amp;typeName=oenergy&amp;OUTPUTFORMAT=json</t>
  </si>
  <si>
    <t>https://ows.emodnet-humanactivities.eu/wms?LAYERS=oenergytests&amp;FORMAT=image/png&amp;TRANSPARENT=TRUE&amp;SERVICE=WMS&amp;VERSION=1.1.1&amp;REQUEST=GetMap&amp;STYLES=&amp;SRS=EPSG:4326&amp;BBOX=-30.4269,23.7383,42.3846,72.2793&amp;WIDTH=650&amp;HEIGHT=400</t>
  </si>
  <si>
    <t>https://ows.emodnet-humanactivities.eu/wfs?SERVICE=WFS&amp;VERSION=1.1.0&amp;request=GetFeature&amp;typeName=oenergytests&amp;OUTPUTFORMAT=json</t>
  </si>
  <si>
    <t>https://ows.emodnet-humanactivities.eu/wms?LAYERS=barcelona&amp;FORMAT=image/png&amp;TRANSPARENT=TRUE&amp;SERVICE=WMS&amp;VERSION=1.1.1&amp;REQUEST=GetMap&amp;STYLES=&amp;SRS=EPSG:4326&amp;BBOX=-30.4269,23.7383,42.3846,72.2793&amp;WIDTH=650&amp;HEIGHT=400</t>
  </si>
  <si>
    <t>https://ows.emodnet-humanactivities.eu/wfs?SERVICE=WFS&amp;VERSION=1.1.0&amp;request=GetFeature&amp;typeName=ospar&amp;OUTPUTFORMAT=json</t>
  </si>
  <si>
    <t>https://ows.emodnet-humanactivities.eu/wms?LAYERS=maritimebnds&amp;FORMAT=image/png&amp;TRANSPARENT=TRUE&amp;SERVICE=WMS&amp;VERSION=1.1.1&amp;REQUEST=GetMap&amp;STYLES=&amp;SRS=EPSG:4326&amp;BBOX=-30.4269,23.7383,42.3846,72.2793&amp;WIDTH=650&amp;HEIGHT=400</t>
  </si>
  <si>
    <t>https://ows.emodnet-humanactivities.eu/wfs?SERVICE=WFS&amp;VERSION=1.1.0&amp;request=GetFeature&amp;typeName=maritimebnds&amp;OUTPUTFORMAT=json</t>
  </si>
  <si>
    <t>https://ows.emodnet-humanactivities.eu/wms?LAYERS=eez&amp;FORMAT=image/png&amp;TRANSPARENT=TRUE&amp;SERVICE=WMS&amp;VERSION=1.1.1&amp;REQUEST=GetMap&amp;STYLES=&amp;SRS=EPSG:4326&amp;BBOX=-30.4269,23.7383,42.3846,72.2793&amp;WIDTH=650&amp;HEIGHT=400</t>
  </si>
  <si>
    <t>https://ows.emodnet-humanactivities.eu/wfs?SERVICE=WFS&amp;VERSION=1.1.0&amp;request=GetFeature&amp;typeName=eez&amp;OUTPUTFORMAT=json</t>
  </si>
  <si>
    <t>https://ows.emodnet-humanactivities.eu/wms?LAYERS=aquaculture&amp;FORMAT=image/png&amp;TRANSPARENT=TRUE&amp;SERVICE=WMS&amp;VERSION=1.1.1&amp;REQUEST=GetMap&amp;STYLES=&amp;SRS=EPSG:4326&amp;BBOX=-30.4269,23.7383,42.3846,72.2793&amp;WIDTH=650&amp;HEIGHT=400</t>
  </si>
  <si>
    <t>https://ows.emodnet-humanactivities.eu/wfs?SERVICE=WFS&amp;VERSION=1.1.0&amp;request=GetFeature&amp;typeName=southwesternwaters&amp;OUTPUTFORMAT=json</t>
  </si>
  <si>
    <t>https://ows.emodnet-humanactivities.eu/wms?LAYERS=reportingunits&amp;FORMAT=image/png&amp;TRANSPARENT=TRUE&amp;SERVICE=WMS&amp;VERSION=1.1.1&amp;REQUEST=GetMap&amp;STYLES=&amp;SRS=EPSG:4326&amp;BBOX=-30.4269,23.7383,42.3846,72.2793&amp;WIDTH=650&amp;HEIGHT=400</t>
  </si>
  <si>
    <t>https://ows.emodnet-humanactivities.eu/wfs?SERVICE=WFS&amp;VERSION=1.1.0&amp;request=GetFeature&amp;typeName=reportingunits&amp;OUTPUTFORMAT=json</t>
  </si>
  <si>
    <t>https://ows.emodnet-humanactivities.eu/wms?LAYERS=pipelines&amp;FORMAT=image/png&amp;TRANSPARENT=TRUE&amp;SERVICE=WMS&amp;VERSION=1.1.1&amp;REQUEST=GetMap&amp;STYLES=&amp;SRS=EPSG:4326&amp;BBOX=-30.4269,23.7383,42.3846,72.2793&amp;WIDTH=650&amp;HEIGHT=400</t>
  </si>
  <si>
    <t>https://ows.emodnet-humanactivities.eu/wfs?SERVICE=WFS&amp;VERSION=1.1.0&amp;request=GetFeature&amp;typeName=pipelines&amp;OUTPUTFORMAT=json</t>
  </si>
  <si>
    <t>https://ows.emodnet-humanactivities.eu/wms?LAYERS=landingstations&amp;FORMAT=image/png&amp;TRANSPARENT=TRUE&amp;SERVICE=WMS&amp;VERSION=1.1.1&amp;REQUEST=GetMap&amp;STYLES=&amp;SRS=EPSG:4326&amp;BBOX=-11,35,14,60&amp;WIDTH=600&amp;HEIGHT=600</t>
  </si>
  <si>
    <t>https://ows.emodnet-humanactivities.eu/wfs?SERVICE=WFS&amp;VERSION=1.1.0&amp;request=GetFeature&amp;typeName=landingstations&amp;OUTPUTFORMAT=json</t>
  </si>
  <si>
    <t>https://ows.emodnet-humanactivities.eu/wms?LAYERS=cablesschematic&amp;FORMAT=image/png&amp;TRANSPARENT=TRUE&amp;SERVICE=WMS&amp;VERSION=1.1.1&amp;REQUEST=GetMap&amp;STYLES=&amp;SRS=EPSG:4326&amp;BBOX=-30.4269,23.7383,42.3846,72.2793&amp;WIDTH=650&amp;HEIGHT=400</t>
  </si>
  <si>
    <t>https://ows.emodnet-humanactivities.eu/wfs?SERVICE=WFS&amp;VERSION=1.1.0&amp;request=GetFeature&amp;typeName=cablesschematic&amp;OUTPUTFORMAT=json</t>
  </si>
  <si>
    <t>https://ows.emodnet-humanactivities.eu/wms?LAYERS=bshcontiscables&amp;FORMAT=image/png&amp;TRANSPARENT=TRUE&amp;SERVICE=WMS&amp;VERSION=1.1.1&amp;REQUEST=GetMap&amp;STYLES=&amp;SRS=EPSG:4326&amp;BBOX=-30.4269,23.7383,42.3846,72.2793&amp;WIDTH=650&amp;HEIGHT=400
https://ows.emodnet-humanactivities.eu/wms?LAYERS=maltacables&amp;FORMAT=image/png&amp;TRANSPARENT=TRUE&amp;SERVICE=WMS&amp;VERSION=1.1.1&amp;REQUEST=GetMap&amp;STYLES=&amp;SRS=EPSG:4326&amp;BBOX=-30.4269,23.7383,42.3846,72.2793&amp;WIDTH=650&amp;HEIGHT=400
https://ows.emodnet-humanactivities.eu/wms?LAYERS=sigcables&amp;FORMAT=image/png&amp;TRANSPARENT=TRUE&amp;SERVICE=WMS&amp;VERSION=1.1.1&amp;REQUEST=GetMap&amp;STYLES=&amp;SRS=EPSG:4326&amp;BBOX=-30.4269,23.7383,42.3846,72.2793&amp;WIDTH=650&amp;HEIGHT=400</t>
  </si>
  <si>
    <t>https://ows.emodnet-humanactivities.eu/wfs?SERVICE=WFS&amp;VERSION=1.1.0&amp;request=GetFeature&amp;typeName=bshcontiscables&amp;OUTPUTFORMAT=json
https://ows.emodnet-humanactivities.eu/wfs?SERVICE=WFS&amp;VERSION=1.1.0&amp;request=GetFeature&amp;typeName=maltacables&amp;OUTPUTFORMAT=json
https://ows.emodnet-humanactivities.eu/wfs?SERVICE=WFS&amp;VERSION=1.1.0&amp;request=GetFeature&amp;typeName=sigcables&amp;OUTPUTFORMAT=json</t>
  </si>
  <si>
    <t>https://ows.emodnet-humanactivities.eu/wms?LAYERS=munitions&amp;FORMAT=image/png&amp;TRANSPARENT=TRUE&amp;SERVICE=WMS&amp;VERSION=1.1.1&amp;REQUEST=GetMap&amp;STYLES=&amp;SRS=EPSG:4326&amp;BBOX=-11,35,14,60&amp;WIDTH=600&amp;HEIGHT=600</t>
  </si>
  <si>
    <t>https://ows.emodnet-humanactivities.eu/wfs?SERVICE=WFS&amp;VERSION=1.1.0&amp;request=GetFeature&amp;typeName=munitions&amp;OUTPUTFORMAT=json</t>
  </si>
  <si>
    <t>https://ows.emodnet-humanactivities.eu/wms?LAYERS=munitionspoly&amp;FORMAT=image/png&amp;TRANSPARENT=TRUE&amp;SERVICE=WMS&amp;VERSION=1.1.1&amp;REQUEST=GetMap&amp;STYLES=&amp;SRS=EPSG:4326&amp;BBOX=-30.4269,23.7383,42.3846,72.2793&amp;WIDTH=650&amp;HEIGHT=400</t>
  </si>
  <si>
    <t>https://ows.emodnet-humanactivities.eu/wfs?SERVICE=WFS&amp;VERSION=1.1.0&amp;request=GetFeature&amp;typeName=munitionspoly&amp;OUTPUTFORMAT=json</t>
  </si>
  <si>
    <t>https://ows.emodnet-humanactivities.eu/wms?LAYERS=dischargepoints&amp;FORMAT=image/png&amp;TRANSPARENT=TRUE&amp;SERVICE=WMS&amp;VERSION=1.1.1&amp;REQUEST=GetMap&amp;STYLES=&amp;SRS=EPSG:4326&amp;BBOX=-30.4269,23.7383,42.3846,72.2793&amp;WIDTH=650&amp;HEIGHT=400</t>
  </si>
  <si>
    <t>https://ows.emodnet-humanactivities.eu/wfs?SERVICE=WFS&amp;VERSION=1.1.0&amp;request=GetFeature&amp;typeName=dredgespoil&amp;OUTPUTFORMAT=json</t>
  </si>
  <si>
    <t>https://ows.emodnet-humanactivities.eu/wms?LAYERS=dredgespoilpoly&amp;FORMAT=image/png&amp;TRANSPARENT=TRUE&amp;SERVICE=WMS&amp;VERSION=1.1.1&amp;REQUEST=GetMap&amp;STYLES=&amp;SRS=EPSG:4326&amp;BBOX=-30.4269,23.7383,42.3846,72.2793&amp;WIDTH=650&amp;HEIGHT=400</t>
  </si>
  <si>
    <t>https://ows.emodnet-humanactivities.eu/wfs?SERVICE=WFS&amp;VERSION=1.1.0&amp;request=GetFeature&amp;typeName=dredgespoilpoly&amp;OUTPUTFORMAT=json</t>
  </si>
  <si>
    <t>https://ows.emodnet-humanactivities.eu/wms?LAYERS=treatmentplants&amp;FORMAT=image/png&amp;TRANSPARENT=TRUE&amp;SERVICE=WMS&amp;VERSION=1.1.1&amp;REQUEST=GetMap&amp;STYLES=&amp;SRS=EPSG:4326&amp;BBOX=-30.4269,23.7383,42.3846,72.2793&amp;WIDTH=650&amp;HEIGHT=400</t>
  </si>
  <si>
    <t>https://ows.emodnet-humanactivities.eu/wfs?SERVICE=WFS&amp;VERSION=1.1.0&amp;request=GetFeature&amp;typeName=treatmentplants&amp;OUTPUTFORMAT=json</t>
  </si>
  <si>
    <t>https://ows.emodnet-humanactivities.eu/wfs?SERVICE=WFS&amp;VERSION=1.1.0&amp;request=GetFeature&amp;typeName=dischargepoints&amp;OUTPUTFORMAT=json</t>
  </si>
  <si>
    <t>https://ows.emodnet-humanactivities.eu/wms?LAYERS=wasteatports&amp;FORMAT=image/png&amp;TRANSPARENT=TRUE&amp;SERVICE=WMS&amp;VERSION=1.1.1&amp;REQUEST=GetMap&amp;STYLES=&amp;SRS=EPSG:4326&amp;BBOX=-30.4269,23.7383,42.3846,72.2793&amp;WIDTH=650&amp;HEIGHT=400</t>
  </si>
  <si>
    <t>https://ows.emodnet-humanactivities.eu/wfs?SERVICE=WFS&amp;VERSION=1.1.0&amp;request=GetFeature&amp;typeName=wasteatports_m3&amp;OUTPUTFORMAT=json</t>
  </si>
  <si>
    <t>https://ows.emodnet-humanactivities.eu/wms?LAYERS=windfarms&amp;FORMAT=image/png&amp;TRANSPARENT=TRUE&amp;SERVICE=WMS&amp;VERSION=1.1.1&amp;REQUEST=GetMap&amp;STYLES=&amp;SRS=EPSG:4326&amp;BBOX=-11,35,14,60&amp;WIDTH=600&amp;HEIGHT=600</t>
  </si>
  <si>
    <t>https://ows.emodnet-humanactivities.eu/wfs?SERVICE=WFS&amp;VERSION=1.1.0&amp;request=GetFeature&amp;typeName=windfarms&amp;OUTPUTFORMAT=json</t>
  </si>
  <si>
    <t>https://ows.emodnet-humanactivities.eu/wms?LAYERS=windfarmspoly&amp;FORMAT=image/png&amp;TRANSPARENT=TRUE&amp;SERVICE=WMS&amp;VERSION=1.1.1&amp;REQUEST=GetMap&amp;STYLES=&amp;SRS=EPSG:4326&amp;BBOX=-30.4269,23.7383,42.3846,72.2793&amp;WIDTH=650&amp;HEIGHT=400</t>
  </si>
  <si>
    <t>https://ows.emodnet-humanactivities.eu/wfs?SERVICE=WFS&amp;VERSION=1.1.0&amp;request=GetFeature&amp;typeName=windfarmspoly&amp;OUTPUTFORMAT=json</t>
  </si>
  <si>
    <t>https://ows.emodnet-humanactivities.eu/wms?LAYERS=nuclear&amp;FORMAT=image/png&amp;TRANSPARENT=TRUE&amp;SERVICE=WMS&amp;VERSION=1.1.1&amp;REQUEST=GetMap&amp;STYLES=&amp;SRS=EPSG:4326&amp;BBOX=-30.4269,23.7383,42.3846,72.2793&amp;WIDTH=650&amp;HEIGHT=400</t>
  </si>
  <si>
    <t>https://ows.emodnet-humanactivities.eu/wfs?SERVICE=WFS&amp;VERSION=1.1.0&amp;request=GetFeature&amp;typeName=nuclear&amp;OUTPUTFORMAT=json</t>
  </si>
  <si>
    <t>Shipping</t>
  </si>
  <si>
    <t>Vessel density</t>
  </si>
  <si>
    <t>Data product</t>
  </si>
  <si>
    <t>https://ows.emodnet-humanactivities.eu/wms?LAYERS=2017_01_st_All&amp;FORMAT=image/png&amp;TRANSPARENT=TRUE&amp;SERVICE=WMS&amp;VERSION=1.1.1&amp;REQUEST=GetMap&amp;STYLES=&amp;SRS=EPSG:4326&amp;BBOX=-30.4269,23.7383,42.3846,72.2793&amp;WIDTH=650&amp;HEIGHT=400</t>
  </si>
  <si>
    <t>https://ows.emodnet-humanactivities.eu/wcs?SERVICE=WCS&amp;VERSION=1.0.0&amp;request=GetCapabilities</t>
  </si>
  <si>
    <t>Route density</t>
  </si>
  <si>
    <t>External data product</t>
  </si>
  <si>
    <t>https://ows.emodnet-humanactivities.eu/wms?LAYERS=2019_01_rd_All&amp;FORMAT=image/png&amp;TRANSPARENT=TRUE&amp;SERVICE=WMS&amp;VERSION=1.1.1&amp;REQUEST=GetMap&amp;STYLES=&amp;SRS=EPSG:4326&amp;BBOX=-30.4269,23.7383,42.3846,72.2793&amp;WIDTH=650&amp;HEIGHT=400</t>
  </si>
  <si>
    <t>Indicator 3</t>
  </si>
  <si>
    <t>Indicator 4: Usage of data and data products per interface and per theme</t>
  </si>
  <si>
    <t>no</t>
  </si>
  <si>
    <t>Data, Data Product, External Data Product</t>
  </si>
  <si>
    <t>Macroalgae and Microalgae</t>
  </si>
  <si>
    <t>Aggregate extraction</t>
  </si>
  <si>
    <t>Cultural heritage</t>
  </si>
  <si>
    <t>Hydrocarbon extraction</t>
  </si>
  <si>
    <t>Main ports</t>
  </si>
  <si>
    <t>Waste at Ports</t>
  </si>
  <si>
    <t>Finfish</t>
  </si>
  <si>
    <t>Shellfish</t>
  </si>
  <si>
    <t>Freshwater</t>
  </si>
  <si>
    <t>Test site</t>
  </si>
  <si>
    <t>Exclusive Economic Zone</t>
  </si>
  <si>
    <t>Maritime boundaries</t>
  </si>
  <si>
    <t>Pipelines and Cables</t>
  </si>
  <si>
    <t>Actual route locations (cables)</t>
  </si>
  <si>
    <t>Vessel Density</t>
  </si>
  <si>
    <t>Dumped munitions</t>
  </si>
  <si>
    <t>Dredge spoil dumping</t>
  </si>
  <si>
    <t>Urban Waste Water Treatment Directive (Discharge Points)</t>
  </si>
  <si>
    <t>Urban Waste Water Treatment Directive (Treatment Plants)</t>
  </si>
  <si>
    <t>Wind farms</t>
  </si>
  <si>
    <t>Route Density</t>
  </si>
  <si>
    <t>Download service and requests for web service links</t>
  </si>
  <si>
    <t>Web Form</t>
  </si>
  <si>
    <t>Academia/Research</t>
  </si>
  <si>
    <t>Consultancy</t>
  </si>
  <si>
    <t>Small &amp; Medium Enterprise</t>
  </si>
  <si>
    <t>Government/Public Administration</t>
  </si>
  <si>
    <t>Large Enterprise</t>
  </si>
  <si>
    <t>Non-profit Organisation</t>
  </si>
  <si>
    <t>Policy/Funding Agency</t>
  </si>
  <si>
    <t>Data Provider</t>
  </si>
  <si>
    <t>United States</t>
  </si>
  <si>
    <t>United Kingdom</t>
  </si>
  <si>
    <t>Italy</t>
  </si>
  <si>
    <t>Spain</t>
  </si>
  <si>
    <t>Netherlands</t>
  </si>
  <si>
    <t>France</t>
  </si>
  <si>
    <t>Germany</t>
  </si>
  <si>
    <t>Poland</t>
  </si>
  <si>
    <t>Portugal</t>
  </si>
  <si>
    <t>Greece</t>
  </si>
  <si>
    <t>Sweden</t>
  </si>
  <si>
    <t>Norway</t>
  </si>
  <si>
    <t>Turkey</t>
  </si>
  <si>
    <t>China</t>
  </si>
  <si>
    <t>Russia</t>
  </si>
  <si>
    <t>Denmark</t>
  </si>
  <si>
    <t>Ireland</t>
  </si>
  <si>
    <t>Canada</t>
  </si>
  <si>
    <t>Coordinating data collection on offshore exploration and extraction of oil and gas</t>
  </si>
  <si>
    <t>n/a</t>
  </si>
  <si>
    <t>EMODnet Human Activities facilitating pipeline route selection</t>
  </si>
  <si>
    <t>Supporting sustainable fisheries management practices and the recovery of fish stocks through EMODnet</t>
  </si>
  <si>
    <t>EMODnet plays a role in building the first submarine electricity interconnection between Spain and France</t>
  </si>
  <si>
    <t>Seagrass detection in the Mediterranean: A supervised learning approach</t>
  </si>
  <si>
    <t>EMODnet enables its clients to become more efficient, provide better services and remain competitive in the market</t>
  </si>
  <si>
    <t>EMODnet Human Activities Data Facilitate Business Opportunities</t>
  </si>
  <si>
    <t>EMODnet wind farm and hydrocarbon extraction datasets to support the development of wind farm projects</t>
  </si>
  <si>
    <t>https://www.lovelljohns.com/industries/euro-comm/</t>
  </si>
  <si>
    <t>http://mfame.guru/traffic-density-maps-for-a-clear-understanding-of-maritime-traffic/</t>
  </si>
  <si>
    <t>Portal position</t>
  </si>
  <si>
    <t>aggregate extraction</t>
  </si>
  <si>
    <t>main ports</t>
  </si>
  <si>
    <t>other forms of area management designation</t>
  </si>
  <si>
    <t>wind farms</t>
  </si>
  <si>
    <t>waste disposal</t>
  </si>
  <si>
    <t>pipelines and cables</t>
  </si>
  <si>
    <t>ocean energy facilities</t>
  </si>
  <si>
    <t>hydrocarbon extraction</t>
  </si>
  <si>
    <t>fisheries</t>
  </si>
  <si>
    <t>environment</t>
  </si>
  <si>
    <t>dredging</t>
  </si>
  <si>
    <t>cultural heritage</t>
  </si>
  <si>
    <t>aquaculture</t>
  </si>
  <si>
    <r>
      <t xml:space="preserve">Score [1]
</t>
    </r>
    <r>
      <rPr>
        <sz val="10"/>
        <color rgb="FF333333"/>
        <rFont val="Open Sans"/>
      </rPr>
      <t>(3 1 0)</t>
    </r>
  </si>
  <si>
    <r>
      <t xml:space="preserve">Trend
</t>
    </r>
    <r>
      <rPr>
        <sz val="10"/>
        <color rgb="FF333333"/>
        <rFont val="Open Sans"/>
      </rPr>
      <t>(+ - =)</t>
    </r>
  </si>
  <si>
    <t>=</t>
  </si>
  <si>
    <t xml:space="preserve"> 15/15</t>
  </si>
  <si>
    <t xml:space="preserve"> 18/21</t>
  </si>
  <si>
    <t>+</t>
  </si>
  <si>
    <t xml:space="preserve"> 21/21</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</si>
  <si>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</si>
  <si>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</si>
  <si>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2 data sets</t>
  </si>
  <si>
    <t>0 data sets</t>
  </si>
  <si>
    <t>1 data set</t>
  </si>
  <si>
    <t>4 data sets</t>
  </si>
  <si>
    <t>26 data products</t>
  </si>
  <si>
    <t>16 data products</t>
  </si>
  <si>
    <t>Total volume in GigaBytes [4]</t>
  </si>
  <si>
    <r>
      <t>Number of manual downloads</t>
    </r>
    <r>
      <rPr>
        <sz val="10"/>
        <color rgb="FFFF0000"/>
        <rFont val="Open Sans"/>
        <family val="2"/>
      </rPr>
      <t xml:space="preserve"> </t>
    </r>
    <r>
      <rPr>
        <sz val="10"/>
        <color rgb="FF333333"/>
        <rFont val="Open Sans"/>
        <family val="2"/>
      </rPr>
      <t>[6]</t>
    </r>
  </si>
  <si>
    <t>Number of WMS requests [7]</t>
  </si>
  <si>
    <t>Number of WFS requests [8]</t>
  </si>
  <si>
    <t>[5] Trend compares the result with previous period.</t>
  </si>
  <si>
    <r>
      <t>[6] This number should be reported using the same measurement unit of Downloadable Volume (</t>
    </r>
    <r>
      <rPr>
        <i/>
        <sz val="9"/>
        <color rgb="FF333333"/>
        <rFont val="Open Sans"/>
        <family val="2"/>
      </rPr>
      <t>i.e</t>
    </r>
    <r>
      <rPr>
        <sz val="9"/>
        <color rgb="FF333333"/>
        <rFont val="Open Sans"/>
        <family val="2"/>
      </rPr>
      <t>. CDI, datasets or records).</t>
    </r>
  </si>
  <si>
    <t>[7] Specify the number (and not the %) of WMS/WFS requests and map visualisations, taking into account the measurement unit of Downloadable Volume. If not applicable, then write 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</si>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</sst>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50">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theme="0" tint="-0.34998626667073579"/>
      <name val="Calibri"/>
      <family val="2"/>
      <scheme val="minor"/>
    </font>
    <font>
      <i/>
      <sz val="9"/>
      <color rgb="FF333333"/>
      <name val="Open Sans"/>
      <family val="2"/>
    </font>
    <font>
      <b/>
      <i/>
      <sz val="10"/>
      <color rgb="FF333333"/>
      <name val="Open Sans"/>
      <family val="2"/>
    </font>
    <font>
      <b/>
      <i/>
      <u/>
      <sz val="10"/>
      <color rgb="FF333333"/>
      <name val="Open Sans"/>
      <family val="2"/>
    </font>
    <font>
      <b/>
      <u/>
      <sz val="10"/>
      <color rgb="FF333333"/>
      <name val="Open Sans"/>
      <family val="2"/>
    </font>
    <font>
      <sz val="11"/>
      <color theme="1"/>
      <name val="Calibri"/>
      <family val="2"/>
      <scheme val="minor"/>
    </font>
    <font>
      <sz val="11"/>
      <color rgb="FF000000"/>
      <name val="Calibri"/>
      <family val="2"/>
    </font>
    <font>
      <i/>
      <sz val="10"/>
      <color rgb="FF333333"/>
      <name val="Open Sans"/>
    </font>
    <font>
      <i/>
      <sz val="10"/>
      <color rgb="FFFF0000"/>
      <name val="Open Sans"/>
    </font>
    <font>
      <sz val="10"/>
      <color rgb="FFFF0000"/>
      <name val="Open Sans"/>
    </font>
    <font>
      <sz val="10"/>
      <name val="Open Sans"/>
    </font>
    <font>
      <sz val="10"/>
      <color theme="1"/>
      <name val="Open Sans"/>
    </font>
    <font>
      <sz val="10"/>
      <color rgb="FF333333"/>
      <name val="Open Sans"/>
    </font>
    <font>
      <sz val="11"/>
      <color rgb="FFFF0000"/>
      <name val="Open Sans"/>
      <family val="2"/>
    </font>
    <font>
      <b/>
      <sz val="9"/>
      <color indexed="81"/>
      <name val="Tahoma"/>
      <family val="2"/>
    </font>
    <font>
      <sz val="9"/>
      <color indexed="81"/>
      <name val="Tahoma"/>
      <family val="2"/>
    </font>
    <font>
      <b/>
      <sz val="14"/>
      <color rgb="FF333333"/>
      <name val="Open Sans"/>
      <family val="2"/>
    </font>
    <font>
      <u/>
      <sz val="11"/>
      <color theme="10"/>
      <name val="Calibri"/>
      <family val="2"/>
      <scheme val="minor"/>
    </font>
    <font>
      <sz val="10"/>
      <color theme="1" tint="0.14999847407452621"/>
      <name val="Open Sans"/>
      <family val="2"/>
    </font>
    <font>
      <sz val="11"/>
      <color theme="1" tint="0.14999847407452621"/>
      <name val="Calibri"/>
      <family val="2"/>
      <scheme val="minor"/>
    </font>
    <font>
      <b/>
      <sz val="12"/>
      <color rgb="FF333333"/>
      <name val="Open Sans"/>
    </font>
    <font>
      <sz val="11"/>
      <color rgb="FF333333"/>
      <name val="Calibri"/>
    </font>
    <font>
      <b/>
      <sz val="10"/>
      <color rgb="FF333333"/>
      <name val="Open Sans"/>
    </font>
    <font>
      <sz val="11"/>
      <name val="Arial"/>
    </font>
    <font>
      <sz val="9"/>
      <color rgb="FF000000"/>
      <name val="Open Sans"/>
    </font>
    <font>
      <sz val="9"/>
      <name val="Open Sans"/>
    </font>
    <font>
      <sz val="9"/>
      <color rgb="FF333333"/>
      <name val="Open Sans"/>
    </font>
    <font>
      <sz val="11"/>
      <color rgb="FF333333"/>
      <name val="Arial"/>
    </font>
    <font>
      <i/>
      <sz val="10"/>
      <color theme="1"/>
      <name val="Open Sans"/>
    </font>
    <font>
      <u/>
      <sz val="11"/>
      <color rgb="FF0000FF"/>
      <name val="Arial"/>
    </font>
    <font>
      <sz val="9"/>
      <color rgb="FF333333"/>
      <name val="Calibri"/>
    </font>
    <font>
      <i/>
      <sz val="11"/>
      <color rgb="FF333333"/>
      <name val="Open Sans"/>
    </font>
    <font>
      <sz val="11"/>
      <color rgb="FF333333"/>
      <name val="Open Sans"/>
    </font>
    <font>
      <sz val="11"/>
      <name val="Calibri"/>
    </font>
    <font>
      <sz val="9"/>
      <color theme="1"/>
      <name val="Calibri"/>
    </font>
    <font>
      <b/>
      <sz val="9"/>
      <color rgb="FF333333"/>
      <name val="Open Sans"/>
    </font>
    <font>
      <sz val="8"/>
      <name val="Calibri"/>
      <family val="2"/>
      <scheme val="minor"/>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D5A6BD"/>
        <bgColor rgb="FFD5A6BD"/>
      </patternFill>
    </fill>
    <fill>
      <patternFill patternType="solid">
        <fgColor rgb="FFDAEEF3"/>
        <bgColor rgb="FFDAEEF3"/>
      </patternFill>
    </fill>
    <fill>
      <patternFill patternType="solid">
        <fgColor rgb="FF5B9BD5"/>
        <bgColor rgb="FF5B9BD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0" fontId="19" fillId="0" borderId="0"/>
    <xf numFmtId="0" fontId="18" fillId="0" borderId="0"/>
    <xf numFmtId="0" fontId="19" fillId="0" borderId="0"/>
    <xf numFmtId="0" fontId="30" fillId="0" borderId="0" applyNumberFormat="0" applyFill="0" applyBorder="0" applyAlignment="0" applyProtection="0"/>
  </cellStyleXfs>
  <cellXfs count="236">
    <xf numFmtId="0" fontId="0" fillId="0" borderId="0" xfId="0"/>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1" fillId="0" borderId="0" xfId="0" applyFont="1" applyAlignment="1">
      <alignment horizontal="center"/>
    </xf>
    <xf numFmtId="0" fontId="4" fillId="0" borderId="1" xfId="0" applyFont="1" applyBorder="1" applyAlignment="1">
      <alignment horizontal="justify" vertical="center" wrapText="1"/>
    </xf>
    <xf numFmtId="0" fontId="12" fillId="0" borderId="0" xfId="0" applyFont="1"/>
    <xf numFmtId="0" fontId="1" fillId="3" borderId="2" xfId="0" applyFont="1" applyFill="1" applyBorder="1" applyAlignment="1">
      <alignment horizont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3" fillId="0" borderId="0" xfId="0" applyFont="1"/>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1" fillId="0" borderId="1" xfId="0" applyFont="1" applyBorder="1" applyAlignment="1">
      <alignment horizontal="left" vertical="center" wrapText="1"/>
    </xf>
    <xf numFmtId="0" fontId="2" fillId="3" borderId="2" xfId="0" applyFont="1" applyFill="1" applyBorder="1" applyAlignment="1">
      <alignment horizontal="center" wrapText="1"/>
    </xf>
    <xf numFmtId="0" fontId="2" fillId="0" borderId="0" xfId="0" applyFont="1" applyAlignment="1">
      <alignment vertical="center"/>
    </xf>
    <xf numFmtId="0" fontId="15" fillId="3" borderId="1" xfId="0" applyFont="1" applyFill="1" applyBorder="1" applyAlignment="1">
      <alignment horizontal="center" vertical="center" wrapText="1"/>
    </xf>
    <xf numFmtId="0" fontId="15" fillId="5" borderId="2" xfId="0" applyFont="1" applyFill="1" applyBorder="1" applyAlignment="1">
      <alignment horizontal="center" wrapText="1"/>
    </xf>
    <xf numFmtId="0" fontId="5" fillId="0" borderId="1" xfId="0" applyFont="1" applyBorder="1" applyAlignment="1">
      <alignment horizontal="justify" vertical="center"/>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20" fillId="0" borderId="8" xfId="1" applyFont="1" applyBorder="1" applyAlignment="1">
      <alignment horizontal="center" vertical="center" wrapText="1"/>
    </xf>
    <xf numFmtId="0" fontId="1" fillId="0" borderId="1" xfId="2" applyFont="1" applyBorder="1" applyAlignment="1">
      <alignment horizontal="left" vertical="center" wrapText="1"/>
    </xf>
    <xf numFmtId="0" fontId="22"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9" fontId="22" fillId="4" borderId="1" xfId="0" applyNumberFormat="1" applyFont="1" applyFill="1" applyBorder="1" applyAlignment="1">
      <alignment horizontal="center" vertical="center" wrapText="1"/>
    </xf>
    <xf numFmtId="0" fontId="11" fillId="0" borderId="1" xfId="2" applyFont="1" applyBorder="1" applyAlignment="1">
      <alignment horizontal="center" vertical="center" wrapText="1"/>
    </xf>
    <xf numFmtId="0" fontId="11" fillId="4" borderId="1" xfId="2" applyFont="1" applyFill="1" applyBorder="1" applyAlignment="1">
      <alignment horizontal="center" vertical="center" wrapText="1"/>
    </xf>
    <xf numFmtId="9" fontId="11" fillId="4" borderId="1" xfId="2" applyNumberFormat="1" applyFont="1" applyFill="1" applyBorder="1" applyAlignment="1">
      <alignment horizontal="center" vertical="center" wrapText="1"/>
    </xf>
    <xf numFmtId="0" fontId="1"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25" fillId="4" borderId="1" xfId="2" applyFont="1" applyFill="1" applyBorder="1" applyAlignment="1">
      <alignment horizontal="center" vertical="center" wrapText="1"/>
    </xf>
    <xf numFmtId="9" fontId="23" fillId="4" borderId="1" xfId="2" quotePrefix="1" applyNumberFormat="1" applyFont="1" applyFill="1" applyBorder="1" applyAlignment="1">
      <alignment horizontal="center" vertical="center" wrapText="1"/>
    </xf>
    <xf numFmtId="9" fontId="25" fillId="4" borderId="1" xfId="2" applyNumberFormat="1" applyFont="1" applyFill="1" applyBorder="1" applyAlignment="1">
      <alignment horizontal="center" vertical="center" wrapText="1"/>
    </xf>
    <xf numFmtId="0" fontId="1" fillId="0" borderId="3" xfId="2" applyFont="1" applyBorder="1" applyAlignment="1">
      <alignment horizontal="left" vertical="center" wrapText="1"/>
    </xf>
    <xf numFmtId="1" fontId="25" fillId="0" borderId="1" xfId="2" applyNumberFormat="1" applyFont="1" applyBorder="1" applyAlignment="1">
      <alignment horizontal="center" vertical="center" wrapText="1"/>
    </xf>
    <xf numFmtId="9" fontId="8" fillId="0" borderId="0" xfId="0" applyNumberFormat="1" applyFont="1" applyAlignment="1">
      <alignment vertical="center"/>
    </xf>
    <xf numFmtId="0" fontId="22" fillId="4" borderId="1" xfId="2" applyFont="1" applyFill="1" applyBorder="1" applyAlignment="1">
      <alignment horizontal="center" vertical="center" wrapText="1"/>
    </xf>
    <xf numFmtId="0" fontId="11" fillId="0" borderId="1" xfId="1" applyFont="1" applyBorder="1" applyAlignment="1">
      <alignment horizontal="center" vertical="center" wrapText="1"/>
    </xf>
    <xf numFmtId="0" fontId="11" fillId="4" borderId="1" xfId="1" applyFont="1" applyFill="1" applyBorder="1" applyAlignment="1">
      <alignment horizontal="center" vertical="center" wrapText="1"/>
    </xf>
    <xf numFmtId="10" fontId="8" fillId="0" borderId="0" xfId="0" applyNumberFormat="1" applyFont="1" applyAlignment="1">
      <alignment vertical="center"/>
    </xf>
    <xf numFmtId="9" fontId="11" fillId="4" borderId="1" xfId="2" quotePrefix="1" applyNumberFormat="1" applyFont="1" applyFill="1" applyBorder="1" applyAlignment="1">
      <alignment horizontal="center" vertical="center" wrapText="1"/>
    </xf>
    <xf numFmtId="0" fontId="22" fillId="0" borderId="1" xfId="0" quotePrefix="1" applyFont="1" applyBorder="1" applyAlignment="1">
      <alignment horizontal="center" vertical="center" wrapText="1"/>
    </xf>
    <xf numFmtId="0" fontId="25" fillId="0" borderId="3" xfId="2" applyFont="1" applyBorder="1" applyAlignment="1">
      <alignment horizontal="center" vertical="center" wrapText="1"/>
    </xf>
    <xf numFmtId="10" fontId="25" fillId="4" borderId="1" xfId="2" applyNumberFormat="1" applyFont="1" applyFill="1" applyBorder="1" applyAlignment="1">
      <alignment horizontal="center" vertical="center" wrapText="1"/>
    </xf>
    <xf numFmtId="0" fontId="25" fillId="0" borderId="8" xfId="1" applyFont="1" applyBorder="1" applyAlignment="1">
      <alignment horizontal="center" vertical="center" wrapText="1"/>
    </xf>
    <xf numFmtId="0" fontId="25" fillId="0" borderId="8" xfId="1" applyFont="1" applyBorder="1" applyAlignment="1">
      <alignment horizontal="left" vertical="center" wrapText="1"/>
    </xf>
    <xf numFmtId="0" fontId="22" fillId="0" borderId="8" xfId="1" applyFont="1" applyBorder="1" applyAlignment="1">
      <alignment horizontal="center" vertical="center" wrapText="1"/>
    </xf>
    <xf numFmtId="0" fontId="26" fillId="0" borderId="0" xfId="0" applyFont="1" applyAlignment="1">
      <alignment vertical="center"/>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2" applyFont="1" applyFill="1" applyBorder="1" applyAlignment="1">
      <alignment horizontal="center" vertical="center" wrapText="1"/>
    </xf>
    <xf numFmtId="0" fontId="22" fillId="0" borderId="1" xfId="2" applyFont="1" applyBorder="1" applyAlignment="1">
      <alignment horizontal="center" vertical="center" wrapText="1"/>
    </xf>
    <xf numFmtId="0" fontId="23" fillId="4" borderId="1" xfId="1" applyFont="1" applyFill="1" applyBorder="1" applyAlignment="1">
      <alignment horizontal="center" vertical="center" wrapText="1"/>
    </xf>
    <xf numFmtId="0" fontId="23" fillId="6" borderId="1" xfId="1" applyFont="1" applyFill="1" applyBorder="1" applyAlignment="1">
      <alignment horizontal="center" vertical="center" wrapText="1"/>
    </xf>
    <xf numFmtId="0" fontId="23" fillId="4" borderId="5" xfId="2" applyFont="1" applyFill="1" applyBorder="1" applyAlignment="1">
      <alignment horizontal="center" vertical="center" wrapText="1"/>
    </xf>
    <xf numFmtId="0" fontId="25" fillId="6" borderId="12" xfId="1" applyFont="1" applyFill="1" applyBorder="1" applyAlignment="1">
      <alignment horizontal="center" vertical="center" wrapText="1"/>
    </xf>
    <xf numFmtId="9" fontId="11" fillId="4" borderId="7" xfId="2" applyNumberFormat="1" applyFont="1" applyFill="1" applyBorder="1" applyAlignment="1">
      <alignment horizontal="center" vertical="center" wrapText="1"/>
    </xf>
    <xf numFmtId="0" fontId="29" fillId="0" borderId="0" xfId="0" applyFont="1" applyAlignment="1">
      <alignment vertical="center"/>
    </xf>
    <xf numFmtId="0" fontId="0" fillId="0" borderId="0" xfId="0" applyAlignment="1">
      <alignment horizontal="center" vertical="center"/>
    </xf>
    <xf numFmtId="0" fontId="1" fillId="5" borderId="2" xfId="0" applyFont="1" applyFill="1" applyBorder="1" applyAlignment="1">
      <alignment horizontal="center" wrapText="1"/>
    </xf>
    <xf numFmtId="0" fontId="25" fillId="0" borderId="1" xfId="3" applyFont="1" applyBorder="1" applyAlignment="1">
      <alignment horizontal="left" vertical="center" wrapText="1"/>
    </xf>
    <xf numFmtId="3" fontId="25" fillId="0" borderId="1" xfId="3" applyNumberFormat="1" applyFont="1" applyBorder="1" applyAlignment="1">
      <alignment horizontal="center" vertical="center" wrapText="1"/>
    </xf>
    <xf numFmtId="3" fontId="25" fillId="6" borderId="1" xfId="3" applyNumberFormat="1" applyFont="1" applyFill="1" applyBorder="1" applyAlignment="1">
      <alignment horizontal="center" vertical="center" wrapText="1"/>
    </xf>
    <xf numFmtId="9" fontId="25" fillId="6" borderId="1" xfId="3" applyNumberFormat="1" applyFont="1" applyFill="1" applyBorder="1" applyAlignment="1">
      <alignment horizontal="center" vertical="center" wrapText="1"/>
    </xf>
    <xf numFmtId="3" fontId="0" fillId="0" borderId="0" xfId="0" applyNumberFormat="1"/>
    <xf numFmtId="9" fontId="1" fillId="0" borderId="1" xfId="0" applyNumberFormat="1" applyFont="1" applyBorder="1" applyAlignment="1">
      <alignment vertical="center" wrapText="1"/>
    </xf>
    <xf numFmtId="0" fontId="30" fillId="0" borderId="1" xfId="4" applyBorder="1" applyAlignment="1">
      <alignment horizontal="left" vertical="center" wrapText="1"/>
    </xf>
    <xf numFmtId="0" fontId="30" fillId="0" borderId="0" xfId="4" applyAlignment="1">
      <alignment horizontal="justify" vertical="center"/>
    </xf>
    <xf numFmtId="0" fontId="25" fillId="0" borderId="15" xfId="1" applyFont="1" applyBorder="1" applyAlignment="1">
      <alignment horizontal="center" vertical="center" wrapText="1"/>
    </xf>
    <xf numFmtId="0" fontId="25" fillId="0" borderId="15" xfId="1" applyFont="1" applyBorder="1" applyAlignment="1">
      <alignment horizontal="left" vertical="center" wrapText="1"/>
    </xf>
    <xf numFmtId="0" fontId="1" fillId="0" borderId="2" xfId="0" applyFont="1" applyBorder="1" applyAlignment="1">
      <alignment horizontal="left" vertical="center" wrapText="1"/>
    </xf>
    <xf numFmtId="0" fontId="1" fillId="0" borderId="1" xfId="1" applyFont="1" applyBorder="1" applyAlignment="1">
      <alignment horizontal="left" vertical="center" wrapText="1"/>
    </xf>
    <xf numFmtId="0" fontId="30" fillId="0" borderId="2" xfId="4" applyBorder="1" applyAlignment="1">
      <alignment horizontal="left" vertical="center" wrapText="1"/>
    </xf>
    <xf numFmtId="0" fontId="1" fillId="0" borderId="0" xfId="0" applyFont="1" applyAlignment="1">
      <alignment horizontal="left" vertical="center" wrapText="1"/>
    </xf>
    <xf numFmtId="0" fontId="30" fillId="0" borderId="1" xfId="4" applyBorder="1" applyAlignment="1">
      <alignment horizontal="justify" vertical="center"/>
    </xf>
    <xf numFmtId="0" fontId="30" fillId="0" borderId="5" xfId="4" applyBorder="1" applyAlignment="1">
      <alignment horizontal="left" vertical="center" wrapText="1"/>
    </xf>
    <xf numFmtId="0" fontId="0" fillId="0" borderId="0" xfId="0"/>
    <xf numFmtId="0" fontId="2" fillId="3" borderId="1" xfId="0" applyFont="1" applyFill="1" applyBorder="1" applyAlignment="1">
      <alignment horizontal="left" wrapText="1"/>
    </xf>
    <xf numFmtId="0" fontId="1" fillId="3" borderId="1"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left" vertical="center" wrapText="1"/>
    </xf>
    <xf numFmtId="0" fontId="1" fillId="3" borderId="1" xfId="0" applyFont="1" applyFill="1" applyBorder="1" applyAlignment="1">
      <alignment horizontal="right" wrapText="1"/>
    </xf>
    <xf numFmtId="0" fontId="11" fillId="0" borderId="0" xfId="0" applyFont="1"/>
    <xf numFmtId="0" fontId="3"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3" borderId="2" xfId="0" applyFont="1" applyFill="1" applyBorder="1" applyAlignment="1">
      <alignment horizontal="center" wrapText="1"/>
    </xf>
    <xf numFmtId="0" fontId="5" fillId="0" borderId="0" xfId="0" applyFont="1" applyAlignment="1">
      <alignment vertical="center"/>
    </xf>
    <xf numFmtId="9" fontId="1" fillId="0" borderId="1" xfId="0" applyNumberFormat="1" applyFont="1" applyBorder="1" applyAlignment="1">
      <alignment horizontal="center" vertical="center" wrapText="1"/>
    </xf>
    <xf numFmtId="0" fontId="4" fillId="0" borderId="0" xfId="0" applyFont="1"/>
    <xf numFmtId="14" fontId="1" fillId="0" borderId="1" xfId="0" applyNumberFormat="1" applyFont="1" applyBorder="1" applyAlignment="1">
      <alignment horizontal="center" vertical="center" wrapText="1"/>
    </xf>
    <xf numFmtId="0" fontId="31" fillId="0" borderId="1" xfId="0" applyFont="1" applyFill="1" applyBorder="1" applyAlignment="1">
      <alignment horizontal="center" vertical="center" wrapText="1"/>
    </xf>
    <xf numFmtId="0" fontId="32" fillId="0" borderId="4"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10" fontId="4" fillId="0" borderId="1" xfId="0" applyNumberFormat="1" applyFont="1" applyBorder="1" applyAlignment="1">
      <alignment horizontal="center" vertical="center" wrapText="1"/>
    </xf>
    <xf numFmtId="0" fontId="33" fillId="0" borderId="0" xfId="0" applyFont="1"/>
    <xf numFmtId="0" fontId="34" fillId="0" borderId="0" xfId="0" applyFont="1"/>
    <xf numFmtId="0" fontId="20" fillId="8" borderId="8" xfId="0" applyFont="1" applyFill="1" applyBorder="1" applyAlignment="1">
      <alignment horizontal="center" vertical="center" wrapText="1"/>
    </xf>
    <xf numFmtId="14" fontId="20" fillId="0" borderId="8"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35" fillId="8" borderId="8" xfId="0" applyFont="1" applyFill="1" applyBorder="1" applyAlignment="1">
      <alignment horizontal="left" wrapText="1"/>
    </xf>
    <xf numFmtId="0" fontId="25" fillId="8" borderId="8" xfId="0" applyFont="1" applyFill="1" applyBorder="1" applyAlignment="1">
      <alignment horizontal="center" wrapText="1"/>
    </xf>
    <xf numFmtId="0" fontId="37" fillId="0" borderId="8" xfId="0" applyFont="1" applyBorder="1"/>
    <xf numFmtId="14" fontId="37" fillId="0" borderId="8" xfId="0" applyNumberFormat="1" applyFont="1" applyBorder="1" applyAlignment="1">
      <alignment horizontal="center"/>
    </xf>
    <xf numFmtId="0" fontId="38" fillId="0" borderId="8" xfId="0" applyFont="1" applyBorder="1" applyAlignment="1">
      <alignment horizontal="center"/>
    </xf>
    <xf numFmtId="0" fontId="39" fillId="0" borderId="8" xfId="0" applyFont="1" applyBorder="1" applyAlignment="1">
      <alignment horizontal="center"/>
    </xf>
    <xf numFmtId="0" fontId="37" fillId="0" borderId="8" xfId="0" applyFont="1" applyBorder="1" applyAlignment="1">
      <alignment horizontal="center"/>
    </xf>
    <xf numFmtId="0" fontId="40" fillId="0" borderId="8" xfId="0" applyFont="1" applyBorder="1"/>
    <xf numFmtId="0" fontId="36" fillId="0" borderId="8" xfId="0" applyFont="1" applyBorder="1"/>
    <xf numFmtId="0" fontId="40" fillId="0" borderId="0" xfId="0" applyFont="1"/>
    <xf numFmtId="14" fontId="20" fillId="0" borderId="8" xfId="0" applyNumberFormat="1" applyFont="1" applyBorder="1" applyAlignment="1">
      <alignment horizontal="center" vertical="center"/>
    </xf>
    <xf numFmtId="0" fontId="20" fillId="0" borderId="8" xfId="0" applyFont="1" applyBorder="1" applyAlignment="1">
      <alignment horizontal="center" vertical="center"/>
    </xf>
    <xf numFmtId="0" fontId="41" fillId="0" borderId="8" xfId="0" applyFont="1" applyBorder="1" applyAlignment="1">
      <alignment horizontal="center" vertical="center" wrapText="1"/>
    </xf>
    <xf numFmtId="0" fontId="25" fillId="0" borderId="0" xfId="0" applyFont="1" applyAlignment="1">
      <alignment wrapText="1"/>
    </xf>
    <xf numFmtId="0" fontId="42" fillId="0" borderId="0" xfId="0" applyFont="1" applyAlignment="1">
      <alignment vertical="center"/>
    </xf>
    <xf numFmtId="0" fontId="25" fillId="0" borderId="8" xfId="0" applyFont="1" applyBorder="1" applyAlignment="1">
      <alignment horizontal="center" vertical="center" wrapText="1"/>
    </xf>
    <xf numFmtId="0" fontId="39" fillId="0" borderId="0" xfId="0" applyFont="1" applyAlignment="1">
      <alignment vertical="center"/>
    </xf>
    <xf numFmtId="0" fontId="25" fillId="0" borderId="0" xfId="0" applyFont="1"/>
    <xf numFmtId="0" fontId="38" fillId="0" borderId="8" xfId="0" applyFont="1" applyBorder="1" applyAlignment="1">
      <alignment horizontal="left"/>
    </xf>
    <xf numFmtId="0" fontId="43" fillId="0" borderId="0" xfId="0" applyFont="1" applyAlignment="1">
      <alignment vertical="center"/>
    </xf>
    <xf numFmtId="0" fontId="25" fillId="8" borderId="8" xfId="0" applyFont="1" applyFill="1" applyBorder="1" applyAlignment="1">
      <alignment vertical="center" wrapText="1"/>
    </xf>
    <xf numFmtId="0" fontId="44" fillId="0" borderId="0" xfId="0" applyFont="1" applyAlignment="1">
      <alignment horizontal="center" wrapText="1"/>
    </xf>
    <xf numFmtId="0" fontId="44" fillId="0" borderId="8" xfId="0" applyFont="1" applyBorder="1" applyAlignment="1">
      <alignment horizontal="center" wrapText="1"/>
    </xf>
    <xf numFmtId="164" fontId="44" fillId="0" borderId="8" xfId="0" applyNumberFormat="1" applyFont="1" applyBorder="1" applyAlignment="1">
      <alignment horizontal="center" wrapText="1"/>
    </xf>
    <xf numFmtId="0" fontId="45" fillId="0" borderId="8" xfId="0" applyFont="1" applyBorder="1" applyAlignment="1">
      <alignment horizontal="center" wrapText="1"/>
    </xf>
    <xf numFmtId="0" fontId="20" fillId="0" borderId="8" xfId="0" applyFont="1" applyBorder="1" applyAlignment="1">
      <alignment horizontal="left" vertical="center" wrapText="1"/>
    </xf>
    <xf numFmtId="0" fontId="45" fillId="0" borderId="8" xfId="0" quotePrefix="1" applyFont="1" applyBorder="1" applyAlignment="1">
      <alignment horizontal="center" wrapText="1"/>
    </xf>
    <xf numFmtId="0" fontId="46" fillId="0" borderId="8" xfId="0" applyFont="1" applyBorder="1"/>
    <xf numFmtId="0" fontId="25" fillId="8" borderId="12" xfId="0" applyFont="1" applyFill="1" applyBorder="1" applyAlignment="1">
      <alignment vertical="center" wrapText="1"/>
    </xf>
    <xf numFmtId="0" fontId="44" fillId="0" borderId="8" xfId="0" applyFont="1" applyBorder="1" applyAlignment="1">
      <alignment horizontal="center"/>
    </xf>
    <xf numFmtId="0" fontId="44" fillId="0" borderId="8" xfId="0" quotePrefix="1" applyFont="1" applyBorder="1" applyAlignment="1">
      <alignment horizontal="center" wrapText="1"/>
    </xf>
    <xf numFmtId="0" fontId="39" fillId="0" borderId="0" xfId="0" applyFont="1"/>
    <xf numFmtId="0" fontId="0" fillId="0" borderId="0" xfId="0"/>
    <xf numFmtId="0" fontId="47" fillId="0" borderId="0" xfId="0" applyFont="1"/>
    <xf numFmtId="0" fontId="48" fillId="0" borderId="0" xfId="0" applyFont="1" applyAlignment="1">
      <alignment vertical="center"/>
    </xf>
    <xf numFmtId="0" fontId="48" fillId="0" borderId="0" xfId="0" applyFont="1"/>
    <xf numFmtId="2" fontId="1"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2" xfId="2" applyFont="1" applyBorder="1" applyAlignment="1">
      <alignment horizontal="center" vertical="center" wrapText="1"/>
    </xf>
    <xf numFmtId="0" fontId="1" fillId="0" borderId="4" xfId="2" applyFont="1" applyBorder="1" applyAlignment="1">
      <alignment horizontal="center" vertical="center" wrapText="1"/>
    </xf>
    <xf numFmtId="0" fontId="1" fillId="0" borderId="5" xfId="2"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3" xfId="2" applyFont="1"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23" fillId="4" borderId="2"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1" xfId="2" applyFont="1" applyBorder="1" applyAlignment="1">
      <alignment horizontal="center" vertical="center" wrapText="1"/>
    </xf>
    <xf numFmtId="0" fontId="25" fillId="0" borderId="1" xfId="3" applyFont="1" applyBorder="1" applyAlignment="1">
      <alignment horizontal="left" vertical="center" wrapText="1"/>
    </xf>
    <xf numFmtId="0" fontId="1" fillId="0" borderId="1"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0" fillId="0" borderId="13" xfId="4" applyBorder="1" applyAlignment="1">
      <alignment horizontal="left" vertical="top"/>
    </xf>
    <xf numFmtId="0" fontId="30" fillId="0" borderId="14" xfId="4" applyBorder="1" applyAlignment="1">
      <alignment horizontal="left" vertical="top"/>
    </xf>
    <xf numFmtId="0" fontId="30" fillId="0" borderId="9" xfId="4" applyBorder="1" applyAlignment="1">
      <alignment horizontal="left" vertical="top"/>
    </xf>
    <xf numFmtId="0" fontId="1" fillId="0" borderId="1" xfId="1" applyFont="1" applyBorder="1" applyAlignment="1">
      <alignment horizontal="center" vertical="center" wrapText="1"/>
    </xf>
    <xf numFmtId="0" fontId="31" fillId="0" borderId="2"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2" fillId="0" borderId="2"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5" fillId="7" borderId="15" xfId="0" applyFont="1" applyFill="1" applyBorder="1" applyAlignment="1">
      <alignment horizontal="left" vertical="center" wrapText="1"/>
    </xf>
    <xf numFmtId="0" fontId="36" fillId="0" borderId="16" xfId="0" applyFont="1" applyBorder="1"/>
    <xf numFmtId="0" fontId="36" fillId="0" borderId="17" xfId="0" applyFont="1" applyBorder="1"/>
    <xf numFmtId="0" fontId="25" fillId="0" borderId="12" xfId="0" applyFont="1" applyBorder="1" applyAlignment="1">
      <alignment horizontal="center" vertical="center" wrapText="1"/>
    </xf>
    <xf numFmtId="0" fontId="36" fillId="0" borderId="18" xfId="0" applyFont="1" applyBorder="1"/>
    <xf numFmtId="0" fontId="20" fillId="0" borderId="12" xfId="0" applyFont="1" applyBorder="1" applyAlignment="1">
      <alignment horizontal="center" vertical="center" wrapText="1"/>
    </xf>
    <xf numFmtId="0" fontId="36" fillId="0" borderId="19" xfId="0" applyFont="1" applyBorder="1"/>
    <xf numFmtId="0" fontId="20" fillId="8" borderId="15" xfId="0" applyFont="1" applyFill="1" applyBorder="1" applyAlignment="1">
      <alignment horizontal="center" vertical="center" wrapText="1"/>
    </xf>
    <xf numFmtId="0" fontId="39" fillId="0" borderId="0" xfId="0" applyFont="1" applyAlignment="1">
      <alignment horizontal="left" vertical="center" wrapText="1"/>
    </xf>
    <xf numFmtId="0" fontId="0" fillId="0" borderId="0" xfId="0"/>
    <xf numFmtId="0" fontId="20" fillId="8" borderId="12" xfId="0" applyFont="1" applyFill="1" applyBorder="1" applyAlignment="1">
      <alignment horizontal="center" vertical="center" wrapText="1"/>
    </xf>
    <xf numFmtId="0" fontId="35" fillId="0" borderId="15" xfId="0" applyFont="1" applyBorder="1" applyAlignment="1">
      <alignment horizontal="left" vertical="center" wrapText="1"/>
    </xf>
    <xf numFmtId="0" fontId="20" fillId="8" borderId="20" xfId="0" applyFont="1" applyFill="1" applyBorder="1" applyAlignment="1">
      <alignment horizontal="center" vertical="center" wrapText="1"/>
    </xf>
    <xf numFmtId="0" fontId="36" fillId="0" borderId="21" xfId="0" applyFont="1" applyBorder="1"/>
    <xf numFmtId="0" fontId="36" fillId="0" borderId="22" xfId="0" applyFont="1" applyBorder="1"/>
    <xf numFmtId="0" fontId="36" fillId="0" borderId="23" xfId="0" applyFont="1" applyBorder="1"/>
    <xf numFmtId="10" fontId="1" fillId="0" borderId="1" xfId="0" applyNumberFormat="1" applyFont="1" applyBorder="1" applyAlignment="1">
      <alignment horizontal="center" vertical="center" wrapText="1"/>
    </xf>
  </cellXfs>
  <cellStyles count="5">
    <cellStyle name="Collegamento ipertestuale" xfId="4" builtinId="8"/>
    <cellStyle name="Normale" xfId="0" builtinId="0"/>
    <cellStyle name="Normale 3" xfId="2" xr:uid="{F4C98712-2689-4D0F-87F6-CF6234BAA259}"/>
    <cellStyle name="Normale 4" xfId="1" xr:uid="{0AE111B5-1A19-4FA8-A6FB-36C33DD52378}"/>
    <cellStyle name="Normale 5" xfId="3" xr:uid="{0AA8E589-8474-4382-90F5-7D3225E4E947}"/>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9963150" cy="4352925"/>
    <xdr:pic>
      <xdr:nvPicPr>
        <xdr:cNvPr id="2" name="image3.png" title="Immagine">
          <a:extLst>
            <a:ext uri="{FF2B5EF4-FFF2-40B4-BE49-F238E27FC236}">
              <a16:creationId xmlns:a16="http://schemas.microsoft.com/office/drawing/2014/main" id="{C78761AA-AAA9-4881-8D43-A2BC043B79CB}"/>
            </a:ext>
          </a:extLst>
        </xdr:cNvPr>
        <xdr:cNvPicPr preferRelativeResize="0"/>
      </xdr:nvPicPr>
      <xdr:blipFill>
        <a:blip xmlns:r="http://schemas.openxmlformats.org/officeDocument/2006/relationships" r:embed="rId1" cstate="print"/>
        <a:stretch>
          <a:fillRect/>
        </a:stretch>
      </xdr:blipFill>
      <xdr:spPr>
        <a:xfrm>
          <a:off x="0" y="542925"/>
          <a:ext cx="9963150" cy="4352925"/>
        </a:xfrm>
        <a:prstGeom prst="rect">
          <a:avLst/>
        </a:prstGeom>
        <a:noFill/>
      </xdr:spPr>
    </xdr:pic>
    <xdr:clientData fLocksWithSheet="0"/>
  </xdr:oneCellAnchor>
  <xdr:oneCellAnchor>
    <xdr:from>
      <xdr:col>0</xdr:col>
      <xdr:colOff>0</xdr:colOff>
      <xdr:row>39</xdr:row>
      <xdr:rowOff>228600</xdr:rowOff>
    </xdr:from>
    <xdr:ext cx="9925050" cy="6524625"/>
    <xdr:pic>
      <xdr:nvPicPr>
        <xdr:cNvPr id="3" name="image1.png" title="Immagine">
          <a:extLst>
            <a:ext uri="{FF2B5EF4-FFF2-40B4-BE49-F238E27FC236}">
              <a16:creationId xmlns:a16="http://schemas.microsoft.com/office/drawing/2014/main" id="{23982F15-8678-49D2-AE1F-E21C4C8FDFF9}"/>
            </a:ext>
          </a:extLst>
        </xdr:cNvPr>
        <xdr:cNvPicPr preferRelativeResize="0"/>
      </xdr:nvPicPr>
      <xdr:blipFill>
        <a:blip xmlns:r="http://schemas.openxmlformats.org/officeDocument/2006/relationships" r:embed="rId2" cstate="print"/>
        <a:stretch>
          <a:fillRect/>
        </a:stretch>
      </xdr:blipFill>
      <xdr:spPr>
        <a:xfrm>
          <a:off x="0" y="7353300"/>
          <a:ext cx="9925050" cy="6524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4276725" cy="3600450"/>
    <xdr:pic>
      <xdr:nvPicPr>
        <xdr:cNvPr id="2" name="image2.png" title="Immagine">
          <a:extLst>
            <a:ext uri="{FF2B5EF4-FFF2-40B4-BE49-F238E27FC236}">
              <a16:creationId xmlns:a16="http://schemas.microsoft.com/office/drawing/2014/main" id="{585B109E-6AE5-46C8-8DB5-ED523C475BD8}"/>
            </a:ext>
          </a:extLst>
        </xdr:cNvPr>
        <xdr:cNvPicPr preferRelativeResize="0"/>
      </xdr:nvPicPr>
      <xdr:blipFill>
        <a:blip xmlns:r="http://schemas.openxmlformats.org/officeDocument/2006/relationships" r:embed="rId1" cstate="print"/>
        <a:stretch>
          <a:fillRect/>
        </a:stretch>
      </xdr:blipFill>
      <xdr:spPr>
        <a:xfrm>
          <a:off x="0" y="542925"/>
          <a:ext cx="4276725" cy="3600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1334750" cy="2543175"/>
    <xdr:pic>
      <xdr:nvPicPr>
        <xdr:cNvPr id="2" name="image6.png" title="Immagine">
          <a:extLst>
            <a:ext uri="{FF2B5EF4-FFF2-40B4-BE49-F238E27FC236}">
              <a16:creationId xmlns:a16="http://schemas.microsoft.com/office/drawing/2014/main" id="{7009EF5C-89AB-4BEA-88F7-14748DCF869B}"/>
            </a:ext>
          </a:extLst>
        </xdr:cNvPr>
        <xdr:cNvPicPr preferRelativeResize="0"/>
      </xdr:nvPicPr>
      <xdr:blipFill>
        <a:blip xmlns:r="http://schemas.openxmlformats.org/officeDocument/2006/relationships" r:embed="rId1" cstate="print"/>
        <a:stretch>
          <a:fillRect/>
        </a:stretch>
      </xdr:blipFill>
      <xdr:spPr>
        <a:xfrm>
          <a:off x="0" y="180975"/>
          <a:ext cx="11334750" cy="2543175"/>
        </a:xfrm>
        <a:prstGeom prst="rect">
          <a:avLst/>
        </a:prstGeom>
        <a:noFill/>
      </xdr:spPr>
    </xdr:pic>
    <xdr:clientData fLocksWithSheet="0"/>
  </xdr:oneCellAnchor>
  <xdr:oneCellAnchor>
    <xdr:from>
      <xdr:col>0</xdr:col>
      <xdr:colOff>0</xdr:colOff>
      <xdr:row>17</xdr:row>
      <xdr:rowOff>0</xdr:rowOff>
    </xdr:from>
    <xdr:ext cx="11382375" cy="2562225"/>
    <xdr:pic>
      <xdr:nvPicPr>
        <xdr:cNvPr id="3" name="image5.png" title="Immagine">
          <a:extLst>
            <a:ext uri="{FF2B5EF4-FFF2-40B4-BE49-F238E27FC236}">
              <a16:creationId xmlns:a16="http://schemas.microsoft.com/office/drawing/2014/main" id="{998A8147-23E4-41DF-8E7B-8F34565C0F1E}"/>
            </a:ext>
          </a:extLst>
        </xdr:cNvPr>
        <xdr:cNvPicPr preferRelativeResize="0"/>
      </xdr:nvPicPr>
      <xdr:blipFill>
        <a:blip xmlns:r="http://schemas.openxmlformats.org/officeDocument/2006/relationships" r:embed="rId2" cstate="print"/>
        <a:stretch>
          <a:fillRect/>
        </a:stretch>
      </xdr:blipFill>
      <xdr:spPr>
        <a:xfrm>
          <a:off x="0" y="3076575"/>
          <a:ext cx="11382375" cy="2562225"/>
        </a:xfrm>
        <a:prstGeom prst="rect">
          <a:avLst/>
        </a:prstGeom>
        <a:noFill/>
      </xdr:spPr>
    </xdr:pic>
    <xdr:clientData fLocksWithSheet="0"/>
  </xdr:oneCellAnchor>
  <xdr:oneCellAnchor>
    <xdr:from>
      <xdr:col>0</xdr:col>
      <xdr:colOff>0</xdr:colOff>
      <xdr:row>33</xdr:row>
      <xdr:rowOff>0</xdr:rowOff>
    </xdr:from>
    <xdr:ext cx="5667375" cy="2533650"/>
    <xdr:pic>
      <xdr:nvPicPr>
        <xdr:cNvPr id="4" name="image4.png" title="Immagine">
          <a:extLst>
            <a:ext uri="{FF2B5EF4-FFF2-40B4-BE49-F238E27FC236}">
              <a16:creationId xmlns:a16="http://schemas.microsoft.com/office/drawing/2014/main" id="{AC4A869E-8218-409F-8614-7E485A7DEB47}"/>
            </a:ext>
          </a:extLst>
        </xdr:cNvPr>
        <xdr:cNvPicPr preferRelativeResize="0"/>
      </xdr:nvPicPr>
      <xdr:blipFill>
        <a:blip xmlns:r="http://schemas.openxmlformats.org/officeDocument/2006/relationships" r:embed="rId3" cstate="print"/>
        <a:stretch>
          <a:fillRect/>
        </a:stretch>
      </xdr:blipFill>
      <xdr:spPr>
        <a:xfrm>
          <a:off x="0" y="5972175"/>
          <a:ext cx="5667375" cy="25336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mfame.guru/traffic-density-maps-for-a-clear-understanding-of-maritime-traffic/" TargetMode="External"/><Relationship Id="rId1" Type="http://schemas.openxmlformats.org/officeDocument/2006/relationships/hyperlink" Target="https://www.lovelljohns.com/industries/euro-com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ows.emodnet-humanactivities.eu/wfs?SERVICE=WFS&amp;VERSION=1.1.0&amp;request=GetFeature&amp;typeName=portvessels&amp;OUTPUTFORMAT=json" TargetMode="External"/><Relationship Id="rId21" Type="http://schemas.openxmlformats.org/officeDocument/2006/relationships/hyperlink" Target="https://ows.emodnet-humanactivities.eu/wfs?SERVICE=WFS&amp;VERSION=1.1.0&amp;request=GetFeature&amp;typeName=landingstations&amp;OUTPUTFORMAT=json" TargetMode="External"/><Relationship Id="rId42" Type="http://schemas.openxmlformats.org/officeDocument/2006/relationships/hyperlink" Target="https://ows.emodnet-humanactivities.eu/wfs?SERVICE=WFS&amp;VERSION=1.1.0&amp;request=GetFeature&amp;typeName=wasteatports_m3&amp;OUTPUTFORMAT=json" TargetMode="External"/><Relationship Id="rId47" Type="http://schemas.openxmlformats.org/officeDocument/2006/relationships/hyperlink" Target="https://ows.emodnet-humanactivities.eu/wms?LAYERS=aggregates&amp;FORMAT=image/png&amp;TRANSPARENT=TRUE&amp;SERVICE=WMS&amp;VERSION=1.1.1&amp;REQUEST=GetMap&amp;STYLES=&amp;SRS=EPSG:4326&amp;BBOX=-11,35,14,60&amp;WIDTH=600&amp;HEIGHT=600" TargetMode="External"/><Relationship Id="rId63" Type="http://schemas.openxmlformats.org/officeDocument/2006/relationships/hyperlink" Target="https://ows.emodnet-humanactivities.eu/wms?LAYERS=landingstations&amp;FORMAT=image/png&amp;TRANSPARENT=TRUE&amp;SERVICE=WMS&amp;VERSION=1.1.1&amp;REQUEST=GetMap&amp;STYLES=&amp;SRS=EPSG:4326&amp;BBOX=-11,35,14,60&amp;WIDTH=600&amp;HEIGHT=600" TargetMode="External"/><Relationship Id="rId68" Type="http://schemas.openxmlformats.org/officeDocument/2006/relationships/hyperlink" Target="https://ows.emodnet-humanactivities.eu/wms?LAYERS=microalgae&amp;FORMAT=image/png&amp;TRANSPARENT=TRUE&amp;SERVICE=WMS&amp;VERSION=1.1.1&amp;REQUEST=GetMap&amp;STYLES=&amp;SRS=EPSG:4326&amp;BBOX=-30.4269,23.7383,42.3846,72.2793&amp;WIDTH=650&amp;HEIGHT=400" TargetMode="External"/><Relationship Id="rId84" Type="http://schemas.openxmlformats.org/officeDocument/2006/relationships/hyperlink" Target="https://ows.emodnet-humanactivities.eu/wms?LAYERS=2019_01_rd_All&amp;FORMAT=image/png&amp;TRANSPARENT=TRUE&amp;SERVICE=WMS&amp;VERSION=1.1.1&amp;REQUEST=GetMap&amp;STYLES=&amp;SRS=EPSG:4326&amp;BBOX=-30.4269,23.7383,42.3846,72.2793&amp;WIDTH=650&amp;HEIGHT=400" TargetMode="External"/><Relationship Id="rId16" Type="http://schemas.openxmlformats.org/officeDocument/2006/relationships/hyperlink" Target="https://ows.emodnet-humanactivities.eu/wfs?SERVICE=WFS&amp;VERSION=1.1.0&amp;request=GetFeature&amp;typeName=finfish&amp;OUTPUTFORMAT=json" TargetMode="External"/><Relationship Id="rId11" Type="http://schemas.openxmlformats.org/officeDocument/2006/relationships/hyperlink" Target="https://ows.emodnet-humanactivities.eu/wfs?SERVICE=WFS&amp;VERSION=1.1.0&amp;request=GetFeature&amp;typeName=dredging&amp;OUTPUTFORMAT=json" TargetMode="External"/><Relationship Id="rId32" Type="http://schemas.openxmlformats.org/officeDocument/2006/relationships/hyperlink" Target="https://ows.emodnet-humanactivities.eu/wfs?SERVICE=WFS&amp;VERSION=1.1.0&amp;request=GetFeature&amp;typeName=nuclear&amp;OUTPUTFORMAT=json" TargetMode="External"/><Relationship Id="rId37" Type="http://schemas.openxmlformats.org/officeDocument/2006/relationships/hyperlink" Target="https://ows.emodnet-humanactivities.eu/wfs?SERVICE=WFS&amp;VERSION=1.1.0&amp;request=GetFeature&amp;typeName=shellfish&amp;OUTPUTFORMAT=json" TargetMode="External"/><Relationship Id="rId53" Type="http://schemas.openxmlformats.org/officeDocument/2006/relationships/hyperlink" Target="https://ows.emodnet-humanactivities.eu/wms?LAYERS=dischargepoints&amp;FORMAT=image/png&amp;TRANSPARENT=TRUE&amp;SERVICE=WMS&amp;VERSION=1.1.1&amp;REQUEST=GetMap&amp;STYLES=&amp;SRS=EPSG:4326&amp;BBOX=-30.4269,23.7383,42.3846,72.2793&amp;WIDTH=650&amp;HEIGHT=400" TargetMode="External"/><Relationship Id="rId58" Type="http://schemas.openxmlformats.org/officeDocument/2006/relationships/hyperlink" Target="https://ows.emodnet-humanactivities.eu/wms?LAYERS=munitionspoly&amp;FORMAT=image/png&amp;TRANSPARENT=TRUE&amp;SERVICE=WMS&amp;VERSION=1.1.1&amp;REQUEST=GetMap&amp;STYLES=&amp;SRS=EPSG:4326&amp;BBOX=-30.4269,23.7383,42.3846,72.2793&amp;WIDTH=650&amp;HEIGHT=400" TargetMode="External"/><Relationship Id="rId74" Type="http://schemas.openxmlformats.org/officeDocument/2006/relationships/hyperlink" Target="https://ows.emodnet-humanactivities.eu/wms?LAYERS=pipelines&amp;FORMAT=image/png&amp;TRANSPARENT=TRUE&amp;SERVICE=WMS&amp;VERSION=1.1.1&amp;REQUEST=GetMap&amp;STYLES=&amp;SRS=EPSG:4326&amp;BBOX=-30.4269,23.7383,42.3846,72.2793&amp;WIDTH=650&amp;HEIGHT=400" TargetMode="External"/><Relationship Id="rId79" Type="http://schemas.openxmlformats.org/officeDocument/2006/relationships/hyperlink" Target="https://ows.emodnet-humanactivities.eu/wms?LAYERS=oenergytests&amp;FORMAT=image/png&amp;TRANSPARENT=TRUE&amp;SERVICE=WMS&amp;VERSION=1.1.1&amp;REQUEST=GetMap&amp;STYLES=&amp;SRS=EPSG:4326&amp;BBOX=-30.4269,23.7383,42.3846,72.2793&amp;WIDTH=650&amp;HEIGHT=400" TargetMode="External"/><Relationship Id="rId5" Type="http://schemas.openxmlformats.org/officeDocument/2006/relationships/hyperlink" Target="https://ows.emodnet-humanactivities.eu/wfs?SERVICE=WFS&amp;VERSION=1.1.0&amp;request=GetFeature&amp;typeName=aggregateareas&amp;OUTPUTFORMAT=json" TargetMode="External"/><Relationship Id="rId19" Type="http://schemas.openxmlformats.org/officeDocument/2006/relationships/hyperlink" Target="https://ows.emodnet-humanactivities.eu/wfs?SERVICE=WFS&amp;VERSION=1.1.0&amp;request=GetFeature&amp;typeName=freshwater&amp;OUTPUTFORMAT=json" TargetMode="External"/><Relationship Id="rId14" Type="http://schemas.openxmlformats.org/officeDocument/2006/relationships/hyperlink" Target="https://ows.emodnet-humanactivities.eu/wfs?SERVICE=WFS&amp;VERSION=1.1.0&amp;request=GetFeature&amp;typeName=eez&amp;OUTPUTFORMAT=json" TargetMode="External"/><Relationship Id="rId22" Type="http://schemas.openxmlformats.org/officeDocument/2006/relationships/hyperlink" Target="https://ows.emodnet-humanactivities.eu/wfs?SERVICE=WFS&amp;VERSION=1.1.0&amp;request=GetFeature&amp;typeName=lighthouses&amp;OUTPUTFORMAT=json" TargetMode="External"/><Relationship Id="rId27" Type="http://schemas.openxmlformats.org/officeDocument/2006/relationships/hyperlink" Target="https://ows.emodnet-humanactivities.eu/wfs?SERVICE=WFS&amp;VERSION=1.1.0&amp;request=GetFeature&amp;typeName=maritimebnds&amp;OUTPUTFORMAT=json" TargetMode="External"/><Relationship Id="rId30" Type="http://schemas.openxmlformats.org/officeDocument/2006/relationships/hyperlink" Target="https://ows.emodnet-humanactivities.eu/wfs?SERVICE=WFS&amp;VERSION=1.1.0&amp;request=GetFeature&amp;typeName=cddaareas&amp;OUTPUTFORMAT=json" TargetMode="External"/><Relationship Id="rId35" Type="http://schemas.openxmlformats.org/officeDocument/2006/relationships/hyperlink" Target="https://ows.emodnet-humanactivities.eu/wfs?SERVICE=WFS&amp;VERSION=1.1.0&amp;request=GetFeature&amp;typeName=pipelines&amp;OUTPUTFORMAT=json" TargetMode="External"/><Relationship Id="rId43" Type="http://schemas.openxmlformats.org/officeDocument/2006/relationships/hyperlink" Target="https://ows.emodnet-humanactivities.eu/wfs?SERVICE=WFS&amp;VERSION=1.1.0&amp;request=GetFeature&amp;typeName=windfarms&amp;OUTPUTFORMAT=json" TargetMode="External"/><Relationship Id="rId48" Type="http://schemas.openxmlformats.org/officeDocument/2006/relationships/hyperlink" Target="https://ows.emodnet-humanactivities.eu/wfs?SERVICE=WFS&amp;VERSION=1.1.0&amp;request=GetFeature&amp;typeName=aggregates&amp;outputformat=json" TargetMode="External"/><Relationship Id="rId56" Type="http://schemas.openxmlformats.org/officeDocument/2006/relationships/hyperlink" Target="https://ows.emodnet-humanactivities.eu/wms?LAYERS=dredging&amp;FORMAT=image/png&amp;TRANSPARENT=TRUE&amp;SERVICE=WMS&amp;VERSION=1.1.1&amp;REQUEST=GetMap&amp;STYLES=&amp;SRS=EPSG:4326&amp;BBOX=-11,35,14,60&amp;WIDTH=600&amp;HEIGHT=600" TargetMode="External"/><Relationship Id="rId64" Type="http://schemas.openxmlformats.org/officeDocument/2006/relationships/hyperlink" Target="https://ows.emodnet-humanactivities.eu/wms?LAYERS=lighthouses&amp;FORMAT=image/png&amp;TRANSPARENT=TRUE&amp;SERVICE=WMS&amp;VERSION=1.1.1&amp;REQUEST=GetMap&amp;STYLES=&amp;SRS=EPSG:4326&amp;BBOX=-11,35,14,60&amp;WIDTH=600&amp;HEIGHT=600" TargetMode="External"/><Relationship Id="rId69" Type="http://schemas.openxmlformats.org/officeDocument/2006/relationships/hyperlink" Target="https://ows.emodnet-humanactivities.eu/wms?LAYERS=reportingunits&amp;FORMAT=image/png&amp;TRANSPARENT=TRUE&amp;SERVICE=WMS&amp;VERSION=1.1.1&amp;REQUEST=GetMap&amp;STYLES=&amp;SRS=EPSG:4326&amp;BBOX=-30.4269,23.7383,42.3846,72.2793&amp;WIDTH=650&amp;HEIGHT=400" TargetMode="External"/><Relationship Id="rId77" Type="http://schemas.openxmlformats.org/officeDocument/2006/relationships/hyperlink" Target="https://ows.emodnet-humanactivities.eu/wms?LAYERS=bathingwaters&amp;FORMAT=image/png&amp;TRANSPARENT=TRUE&amp;SERVICE=WMS&amp;VERSION=1.1.1&amp;REQUEST=GetMap&amp;STYLES=&amp;SRS=EPSG:4326&amp;BBOX=-11,35,14,60&amp;WIDTH=600&amp;HEIGHT=600" TargetMode="External"/><Relationship Id="rId8" Type="http://schemas.openxmlformats.org/officeDocument/2006/relationships/hyperlink" Target="https://ows.emodnet-humanactivities.eu/wfs?SERVICE=WFS&amp;VERSION=1.1.0&amp;request=GetFeature&amp;typeName=dischargepoints&amp;OUTPUTFORMAT=json" TargetMode="External"/><Relationship Id="rId51" Type="http://schemas.openxmlformats.org/officeDocument/2006/relationships/hyperlink" Target="https://ows.emodnet-humanactivities.eu/wms?LAYERS=hydrocarbons&amp;FORMAT=image/png&amp;TRANSPARENT=TRUE&amp;SERVICE=WMS&amp;VERSION=1.1.1&amp;REQUEST=GetMap&amp;STYLES=&amp;SRS=EPSG:4326&amp;BBOX=-11,35,14,60&amp;WIDTH=600&amp;HEIGHT=600" TargetMode="External"/><Relationship Id="rId72" Type="http://schemas.openxmlformats.org/officeDocument/2006/relationships/hyperlink" Target="https://ows.emodnet-humanactivities.eu/wms?LAYERS=nuclear&amp;FORMAT=image/png&amp;TRANSPARENT=TRUE&amp;SERVICE=WMS&amp;VERSION=1.1.1&amp;REQUEST=GetMap&amp;STYLES=&amp;SRS=EPSG:4326&amp;BBOX=-30.4269,23.7383,42.3846,72.2793&amp;WIDTH=650&amp;HEIGHT=400" TargetMode="External"/><Relationship Id="rId80" Type="http://schemas.openxmlformats.org/officeDocument/2006/relationships/hyperlink" Target="https://ows.emodnet-humanactivities.eu/wms?LAYERS=treatmentplants&amp;FORMAT=image/png&amp;TRANSPARENT=TRUE&amp;SERVICE=WMS&amp;VERSION=1.1.1&amp;REQUEST=GetMap&amp;STYLES=&amp;SRS=EPSG:4326&amp;BBOX=-30.4269,23.7383,42.3846,72.2793&amp;WIDTH=650&amp;HEIGHT=400" TargetMode="External"/><Relationship Id="rId85" Type="http://schemas.openxmlformats.org/officeDocument/2006/relationships/hyperlink" Target="https://ows.emodnet-humanactivities.eu/wms?LAYERS=2017_01_st_All&amp;FORMAT=image/png&amp;TRANSPARENT=TRUE&amp;SERVICE=WMS&amp;VERSION=1.1.1&amp;REQUEST=GetMap&amp;STYLES=&amp;SRS=EPSG:4326&amp;BBOX=-30.4269,23.7383,42.3846,72.2793&amp;WIDTH=650&amp;HEIGHT=400" TargetMode="External"/><Relationship Id="rId3" Type="http://schemas.openxmlformats.org/officeDocument/2006/relationships/hyperlink" Target="https://ows.emodnet-humanactivities.eu/wfs?SERVICE=WFS&amp;VERSION=1.1.0&amp;request=GetFeature&amp;typeName=southwesternwaters&amp;OUTPUTFORMAT=json" TargetMode="External"/><Relationship Id="rId12" Type="http://schemas.openxmlformats.org/officeDocument/2006/relationships/hyperlink" Target="https://ows.emodnet-humanactivities.eu/wfs?SERVICE=WFS&amp;VERSION=1.1.0&amp;request=GetFeature&amp;typeName=munitions&amp;OUTPUTFORMAT=json" TargetMode="External"/><Relationship Id="rId17" Type="http://schemas.openxmlformats.org/officeDocument/2006/relationships/hyperlink" Target="https://ows.emodnet-humanactivities.eu/wfs?SERVICE=WFS&amp;VERSION=1.1.0&amp;request=GetFeature&amp;typeName=fishsales&amp;OUTPUTFORMAT=json" TargetMode="External"/><Relationship Id="rId25" Type="http://schemas.openxmlformats.org/officeDocument/2006/relationships/hyperlink" Target="https://ows.emodnet-humanactivities.eu/wfs?SERVICE=WFS&amp;VERSION=1.1.0&amp;request=GetFeature&amp;typeName=portpassengers&amp;OUTPUTFORMAT=json" TargetMode="External"/><Relationship Id="rId33" Type="http://schemas.openxmlformats.org/officeDocument/2006/relationships/hyperlink" Target="https://ows.emodnet-humanactivities.eu/wfs?SERVICE=WFS&amp;VERSION=1.1.0&amp;request=GetFeature&amp;typeName=platforms&amp;OUTPUTFORMAT=json" TargetMode="External"/><Relationship Id="rId38" Type="http://schemas.openxmlformats.org/officeDocument/2006/relationships/hyperlink" Target="https://ows.emodnet-humanactivities.eu/wfs?SERVICE=WFS&amp;VERSION=1.1.0&amp;request=GetFeature&amp;typeName=bathingwaters&amp;OUTPUTFORMAT=json" TargetMode="External"/><Relationship Id="rId46" Type="http://schemas.openxmlformats.org/officeDocument/2006/relationships/hyperlink" Target="https://ows.emodnet-humanactivities.eu/wms?LAYERS=aquaculture&amp;FORMAT=image/png&amp;TRANSPARENT=TRUE&amp;SERVICE=WMS&amp;VERSION=1.1.1&amp;REQUEST=GetMap&amp;STYLES=&amp;SRS=EPSG:4326&amp;BBOX=-30.4269,23.7383,42.3846,72.2793&amp;WIDTH=650&amp;HEIGHT=400" TargetMode="External"/><Relationship Id="rId59" Type="http://schemas.openxmlformats.org/officeDocument/2006/relationships/hyperlink" Target="https://ows.emodnet-humanactivities.eu/wms?LAYERS=eez&amp;FORMAT=image/png&amp;TRANSPARENT=TRUE&amp;SERVICE=WMS&amp;VERSION=1.1.1&amp;REQUEST=GetMap&amp;STYLES=&amp;SRS=EPSG:4326&amp;BBOX=-30.4269,23.7383,42.3846,72.2793&amp;WIDTH=650&amp;HEIGHT=400" TargetMode="External"/><Relationship Id="rId67" Type="http://schemas.openxmlformats.org/officeDocument/2006/relationships/hyperlink" Target="https://ows.emodnet-humanactivities.eu/wms?LAYERS=maritimebnds&amp;FORMAT=image/png&amp;TRANSPARENT=TRUE&amp;SERVICE=WMS&amp;VERSION=1.1.1&amp;REQUEST=GetMap&amp;STYLES=&amp;SRS=EPSG:4326&amp;BBOX=-30.4269,23.7383,42.3846,72.2793&amp;WIDTH=650&amp;HEIGHT=400" TargetMode="External"/><Relationship Id="rId20" Type="http://schemas.openxmlformats.org/officeDocument/2006/relationships/hyperlink" Target="https://ows.emodnet-humanactivities.eu/wfs?SERVICE=WFS&amp;VERSION=1.1.0&amp;request=GetFeature&amp;typeName=icesareas&amp;OUTPUTFORMAT=json" TargetMode="External"/><Relationship Id="rId41" Type="http://schemas.openxmlformats.org/officeDocument/2006/relationships/hyperlink" Target="https://ows.emodnet-humanactivities.eu/wfs?SERVICE=WFS&amp;VERSION=1.1.0&amp;request=GetFeature&amp;typeName=treatmentplants&amp;OUTPUTFORMAT=json" TargetMode="External"/><Relationship Id="rId54" Type="http://schemas.openxmlformats.org/officeDocument/2006/relationships/hyperlink" Target="https://ows.emodnet-humanactivities.eu/wms?LAYERS=dischargepoints&amp;FORMAT=image/png&amp;TRANSPARENT=TRUE&amp;SERVICE=WMS&amp;VERSION=1.1.1&amp;REQUEST=GetMap&amp;STYLES=&amp;SRS=EPSG:4326&amp;BBOX=-30.4269,23.7383,42.3846,72.2793&amp;WIDTH=650&amp;HEIGHT=400" TargetMode="External"/><Relationship Id="rId62" Type="http://schemas.openxmlformats.org/officeDocument/2006/relationships/hyperlink" Target="https://ows.emodnet-humanactivities.eu/wms?LAYERS=icesareas&amp;FORMAT=image/png&amp;TRANSPARENT=TRUE&amp;SERVICE=WMS&amp;VERSION=1.1.1&amp;REQUEST=GetMap&amp;STYLES=&amp;SRS=EPSG:4326&amp;BBOX=-30.4269,23.7383,42.3846,72.2793&amp;WIDTH=650&amp;HEIGHT=400" TargetMode="External"/><Relationship Id="rId70" Type="http://schemas.openxmlformats.org/officeDocument/2006/relationships/hyperlink" Target="https://ows.emodnet-humanactivities.eu/wms?LAYERS=cddaareas&amp;FORMAT=image/png&amp;TRANSPARENT=TRUE&amp;SERVICE=WMS&amp;VERSION=1.1.1&amp;REQUEST=GetMap&amp;STYLES=&amp;SRS=EPSG:4326&amp;BBOX=-30.4269,23.7383,42.3846,72.2793&amp;WIDTH=650&amp;HEIGHT=400" TargetMode="External"/><Relationship Id="rId75" Type="http://schemas.openxmlformats.org/officeDocument/2006/relationships/hyperlink" Target="https://ows.emodnet-humanactivities.eu/wms?LAYERS=oenergy&amp;FORMAT=image/png&amp;TRANSPARENT=TRUE&amp;SERVICE=WMS&amp;VERSION=1.1.1&amp;REQUEST=GetMap&amp;STYLES=&amp;SRS=EPSG:4326&amp;BBOX=-11,35,14,60&amp;WIDTH=600&amp;HEIGHT=600" TargetMode="External"/><Relationship Id="rId83" Type="http://schemas.openxmlformats.org/officeDocument/2006/relationships/hyperlink" Target="https://ows.emodnet-humanactivities.eu/wms?LAYERS=windfarmspoly&amp;FORMAT=image/png&amp;TRANSPARENT=TRUE&amp;SERVICE=WMS&amp;VERSION=1.1.1&amp;REQUEST=GetMap&amp;STYLES=&amp;SRS=EPSG:4326&amp;BBOX=-30.4269,23.7383,42.3846,72.2793&amp;WIDTH=650&amp;HEIGHT=400" TargetMode="External"/><Relationship Id="rId1" Type="http://schemas.openxmlformats.org/officeDocument/2006/relationships/hyperlink" Target="https://www.emodnet-humanactivities.eu/view-data.php" TargetMode="External"/><Relationship Id="rId6" Type="http://schemas.openxmlformats.org/officeDocument/2006/relationships/hyperlink" Target="https://ows.emodnet-humanactivities.eu/wfs?SERVICE=WFS&amp;VERSION=1.1.0&amp;request=GetFeature&amp;typeName=hydrocarbons&amp;OUTPUTFORMAT=json" TargetMode="External"/><Relationship Id="rId15" Type="http://schemas.openxmlformats.org/officeDocument/2006/relationships/hyperlink" Target="http://www.fao.org/figis/geoserver/area/ows?service=WFS&amp;request=GetFeature&amp;version=1.0.0&amp;typeName=area:FAO_AREAS&amp;outputFormat=SHAPE-ZIP" TargetMode="External"/><Relationship Id="rId23" Type="http://schemas.openxmlformats.org/officeDocument/2006/relationships/hyperlink" Target="https://ows.emodnet-humanactivities.eu/wfs?SERVICE=WFS&amp;VERSION=1.1.0&amp;request=GetFeature&amp;typeName=macroalgae&amp;OUTPUTFORMAT=json" TargetMode="External"/><Relationship Id="rId28" Type="http://schemas.openxmlformats.org/officeDocument/2006/relationships/hyperlink" Target="https://ows.emodnet-humanactivities.eu/wfs?SERVICE=WFS&amp;VERSION=1.1.0&amp;request=GetFeature&amp;typeName=microalgae&amp;OUTPUTFORMAT=json" TargetMode="External"/><Relationship Id="rId36" Type="http://schemas.openxmlformats.org/officeDocument/2006/relationships/hyperlink" Target="https://ows.emodnet-humanactivities.eu/wfs?SERVICE=WFS&amp;VERSION=1.1.0&amp;request=GetFeature&amp;typeName=oenergy&amp;OUTPUTFORMAT=json" TargetMode="External"/><Relationship Id="rId49" Type="http://schemas.openxmlformats.org/officeDocument/2006/relationships/hyperlink" Target="https://ows.emodnet-humanactivities.eu/wms?LAYERS=aggregateareas&amp;FORMAT=image/png&amp;TRANSPARENT=TRUE&amp;SERVICE=WMS&amp;VERSION=1.1.1&amp;REQUEST=GetMap&amp;STYLES=&amp;SRS=EPSG:4326&amp;BBOX=-30.4269,23.7383,42.3846,72.2793&amp;WIDTH=650&amp;HEIGHT=400" TargetMode="External"/><Relationship Id="rId57" Type="http://schemas.openxmlformats.org/officeDocument/2006/relationships/hyperlink" Target="https://ows.emodnet-humanactivities.eu/wms?LAYERS=munitions&amp;FORMAT=image/png&amp;TRANSPARENT=TRUE&amp;SERVICE=WMS&amp;VERSION=1.1.1&amp;REQUEST=GetMap&amp;STYLES=&amp;SRS=EPSG:4326&amp;BBOX=-11,35,14,60&amp;WIDTH=600&amp;HEIGHT=600" TargetMode="External"/><Relationship Id="rId10" Type="http://schemas.openxmlformats.org/officeDocument/2006/relationships/hyperlink" Target="https://ows.emodnet-humanactivities.eu/wfs?SERVICE=WFS&amp;VERSION=1.1.0&amp;request=GetFeature&amp;typeName=dredgespoilpoly&amp;OUTPUTFORMAT=json" TargetMode="External"/><Relationship Id="rId31" Type="http://schemas.openxmlformats.org/officeDocument/2006/relationships/hyperlink" Target="https://ows.emodnet-humanactivities.eu/wfs?SERVICE=WFS&amp;VERSION=1.1.0&amp;request=GetFeature&amp;typeName=natura2000areas&amp;OUTPUTFORMAT=json" TargetMode="External"/><Relationship Id="rId44" Type="http://schemas.openxmlformats.org/officeDocument/2006/relationships/hyperlink" Target="https://ows.emodnet-humanactivities.eu/wfs?SERVICE=WFS&amp;VERSION=1.1.0&amp;request=GetFeature&amp;typeName=windfarmspoly&amp;OUTPUTFORMAT=json" TargetMode="External"/><Relationship Id="rId52" Type="http://schemas.openxmlformats.org/officeDocument/2006/relationships/hyperlink" Target="https://ows.emodnet-humanactivities.eu/wms?LAYERS=bshcontiscables&amp;FORMAT=image/png&amp;TRANSPARENT=TRUE&amp;SERVICE=WMS&amp;VERSION=1.1.1&amp;REQUEST=GetMap&amp;STYLES=&amp;SRS=EPSG:4326&amp;BBOX=-30.4269,23.7383,42.3846,72.2793&amp;WIDTH=650&amp;HEIGHT=400" TargetMode="External"/><Relationship Id="rId60" Type="http://schemas.openxmlformats.org/officeDocument/2006/relationships/hyperlink" Target="https://ows.emodnet-humanactivities.eu/wms?LAYERS=finfish&amp;FORMAT=image/png&amp;TRANSPARENT=TRUE&amp;SERVICE=WMS&amp;VERSION=1.1.1&amp;REQUEST=GetMap&amp;STYLES=&amp;SRS=EPSG:4326&amp;BBOX=-11,35,14,60&amp;WIDTH=600&amp;HEIGHT=600" TargetMode="External"/><Relationship Id="rId65" Type="http://schemas.openxmlformats.org/officeDocument/2006/relationships/hyperlink" Target="https://ows.emodnet-humanactivities.eu/wms?LAYERS=macroalgae&amp;FORMAT=image/png&amp;TRANSPARENT=TRUE&amp;SERVICE=WMS&amp;VERSION=1.1.1&amp;REQUEST=GetMap&amp;STYLES=&amp;SRS=EPSG:4326&amp;BBOX=-30.4269,23.7383,42.3846,72.2793&amp;WIDTH=650&amp;HEIGHT=400" TargetMode="External"/><Relationship Id="rId73" Type="http://schemas.openxmlformats.org/officeDocument/2006/relationships/hyperlink" Target="https://ows.emodnet-humanactivities.eu/wms?LAYERS=platforms&amp;FORMAT=image/png&amp;TRANSPARENT=TRUE&amp;SERVICE=WMS&amp;VERSION=1.1.1&amp;REQUEST=GetMap&amp;STYLES=&amp;SRS=EPSG:4326&amp;BBOX=-11,35,14,60&amp;WIDTH=600&amp;HEIGHT=600" TargetMode="External"/><Relationship Id="rId78" Type="http://schemas.openxmlformats.org/officeDocument/2006/relationships/hyperlink" Target="https://ows.emodnet-humanactivities.eu/wms?LAYERS=cablesschematic&amp;FORMAT=image/png&amp;TRANSPARENT=TRUE&amp;SERVICE=WMS&amp;VERSION=1.1.1&amp;REQUEST=GetMap&amp;STYLES=&amp;SRS=EPSG:4326&amp;BBOX=-30.4269,23.7383,42.3846,72.2793&amp;WIDTH=650&amp;HEIGHT=400" TargetMode="External"/><Relationship Id="rId81" Type="http://schemas.openxmlformats.org/officeDocument/2006/relationships/hyperlink" Target="https://ows.emodnet-humanactivities.eu/wms?LAYERS=wasteatports&amp;FORMAT=image/png&amp;TRANSPARENT=TRUE&amp;SERVICE=WMS&amp;VERSION=1.1.1&amp;REQUEST=GetMap&amp;STYLES=&amp;SRS=EPSG:4326&amp;BBOX=-30.4269,23.7383,42.3846,72.2793&amp;WIDTH=650&amp;HEIGHT=400" TargetMode="External"/><Relationship Id="rId86" Type="http://schemas.openxmlformats.org/officeDocument/2006/relationships/printerSettings" Target="../printerSettings/printerSettings5.bin"/><Relationship Id="rId4" Type="http://schemas.openxmlformats.org/officeDocument/2006/relationships/hyperlink" Target="https://ows.emodnet-humanactivities.eu/wfs?SERVICE=WFS&amp;VERSION=1.1.0&amp;request=GetFeature&amp;typeName=aggregates&amp;outputformat=json" TargetMode="External"/><Relationship Id="rId9" Type="http://schemas.openxmlformats.org/officeDocument/2006/relationships/hyperlink" Target="https://ows.emodnet-humanactivities.eu/wfs?SERVICE=WFS&amp;VERSION=1.1.0&amp;request=GetFeature&amp;typeName=dredgespoil&amp;OUTPUTFORMAT=json" TargetMode="External"/><Relationship Id="rId13" Type="http://schemas.openxmlformats.org/officeDocument/2006/relationships/hyperlink" Target="https://ows.emodnet-humanactivities.eu/wfs?SERVICE=WFS&amp;VERSION=1.1.0&amp;request=GetFeature&amp;typeName=munitionspoly&amp;OUTPUTFORMAT=json" TargetMode="External"/><Relationship Id="rId18" Type="http://schemas.openxmlformats.org/officeDocument/2006/relationships/hyperlink" Target="https://ows.emodnet-humanactivities.eu/wfs?SERVICE=WFS&amp;VERSION=1.1.0&amp;request=GetFeature&amp;typeName=majorcatches&amp;OUTPUTFORMAT=json" TargetMode="External"/><Relationship Id="rId39" Type="http://schemas.openxmlformats.org/officeDocument/2006/relationships/hyperlink" Target="https://ows.emodnet-humanactivities.eu/wfs?SERVICE=WFS&amp;VERSION=1.1.0&amp;request=GetFeature&amp;typeName=cablesschematic&amp;OUTPUTFORMAT=json" TargetMode="External"/><Relationship Id="rId34" Type="http://schemas.openxmlformats.org/officeDocument/2006/relationships/hyperlink" Target="https://ows.emodnet-humanactivities.eu/wfs?SERVICE=WFS&amp;VERSION=1.1.0&amp;request=GetFeature&amp;typeName=ospar&amp;OUTPUTFORMAT=json" TargetMode="External"/><Relationship Id="rId50" Type="http://schemas.openxmlformats.org/officeDocument/2006/relationships/hyperlink" Target="https://ows.emodnet-humanactivities.eu/wms?LAYERS=barcelona&amp;FORMAT=image/png&amp;TRANSPARENT=TRUE&amp;SERVICE=WMS&amp;VERSION=1.1.1&amp;REQUEST=GetMap&amp;STYLES=&amp;SRS=EPSG:4326&amp;BBOX=-30.4269,23.7383,42.3846,72.2793&amp;WIDTH=650&amp;HEIGHT=400" TargetMode="External"/><Relationship Id="rId55" Type="http://schemas.openxmlformats.org/officeDocument/2006/relationships/hyperlink" Target="https://ows.emodnet-humanactivities.eu/wms?LAYERS=dredgespoilpoly&amp;FORMAT=image/png&amp;TRANSPARENT=TRUE&amp;SERVICE=WMS&amp;VERSION=1.1.1&amp;REQUEST=GetMap&amp;STYLES=&amp;SRS=EPSG:4326&amp;BBOX=-30.4269,23.7383,42.3846,72.2793&amp;WIDTH=650&amp;HEIGHT=400" TargetMode="External"/><Relationship Id="rId76" Type="http://schemas.openxmlformats.org/officeDocument/2006/relationships/hyperlink" Target="https://ows.emodnet-humanactivities.eu/wms?LAYERS=shellfish&amp;FORMAT=image/png&amp;TRANSPARENT=TRUE&amp;SERVICE=WMS&amp;VERSION=1.1.1&amp;REQUEST=GetMap&amp;STYLES=&amp;SRS=EPSG:4326&amp;BBOX=-11,35,14,60&amp;WIDTH=600&amp;HEIGHT=600" TargetMode="External"/><Relationship Id="rId7" Type="http://schemas.openxmlformats.org/officeDocument/2006/relationships/hyperlink" Target="https://ows.emodnet-humanactivities.eu/wfs?SERVICE=WFS&amp;VERSION=1.1.0&amp;request=GetFeature&amp;typeName=bshcontiscables&amp;OUTPUTFORMAT=json" TargetMode="External"/><Relationship Id="rId71" Type="http://schemas.openxmlformats.org/officeDocument/2006/relationships/hyperlink" Target="https://ows.emodnet-humanactivities.eu/wms?LAYERS=natura2000areas&amp;FORMAT=image/png&amp;TRANSPARENT=TRUE&amp;SERVICE=WMS&amp;VERSION=1.1.1&amp;REQUEST=GetMap&amp;STYLES=&amp;SRS=EPSG:4326&amp;BBOX=-30.4269,23.7383,42.3846,72.2793&amp;WIDTH=650&amp;HEIGHT=400" TargetMode="External"/><Relationship Id="rId2" Type="http://schemas.openxmlformats.org/officeDocument/2006/relationships/hyperlink" Target="https://ows.emodnet-humanactivities.eu/wfs?SERVICE=WFS&amp;VERSION=1.1.0&amp;request=GetFeature&amp;typeName=activelicenses&amp;OUTPUTFORMAT=json" TargetMode="External"/><Relationship Id="rId29" Type="http://schemas.openxmlformats.org/officeDocument/2006/relationships/hyperlink" Target="https://ows.emodnet-humanactivities.eu/wfs?SERVICE=WFS&amp;VERSION=1.1.0&amp;request=GetFeature&amp;typeName=reportingunits&amp;OUTPUTFORMAT=json" TargetMode="External"/><Relationship Id="rId24" Type="http://schemas.openxmlformats.org/officeDocument/2006/relationships/hyperlink" Target="https://ows.emodnet-humanactivities.eu/wfs?SERVICE=WFS&amp;VERSION=1.1.0&amp;request=GetFeature&amp;typeName=portgoods&amp;OUTPUTFORMAT=json" TargetMode="External"/><Relationship Id="rId40" Type="http://schemas.openxmlformats.org/officeDocument/2006/relationships/hyperlink" Target="https://ows.emodnet-humanactivities.eu/wfs?SERVICE=WFS&amp;VERSION=1.1.0&amp;request=GetFeature&amp;typeName=oenergytests&amp;OUTPUTFORMAT=json" TargetMode="External"/><Relationship Id="rId45" Type="http://schemas.openxmlformats.org/officeDocument/2006/relationships/hyperlink" Target="https://ows.emodnet-humanactivities.eu/wms?LAYERS=activelicenses&amp;FORMAT=image/png&amp;TRANSPARENT=TRUE&amp;SERVICE=WMS&amp;VERSION=1.1.1&amp;REQUEST=GetMap&amp;STYLES=&amp;SRS=EPSG:4326&amp;BBOX=-30.4269,23.7383,42.3846,72.2793&amp;WIDTH=650&amp;HEIGHT=400" TargetMode="External"/><Relationship Id="rId66" Type="http://schemas.openxmlformats.org/officeDocument/2006/relationships/hyperlink" Target="https://ows.emodnet-humanactivities.eu/wms?LAYERS=portlocations&amp;FORMAT=image/png&amp;TRANSPARENT=TRUE&amp;SERVICE=WMS&amp;VERSION=1.1.1&amp;REQUEST=GetMap&amp;STYLES=&amp;SRS=EPSG:4326&amp;BBOX=-11,35,14,60&amp;WIDTH=600&amp;HEIGHT=600" TargetMode="External"/><Relationship Id="rId61" Type="http://schemas.openxmlformats.org/officeDocument/2006/relationships/hyperlink" Target="https://ows.emodnet-humanactivities.eu/wms?LAYERS=freshwater&amp;FORMAT=image/png&amp;TRANSPARENT=TRUE&amp;SERVICE=WMS&amp;VERSION=1.1.1&amp;REQUEST=GetMap&amp;STYLES=&amp;SRS=EPSG:4326&amp;BBOX=-11,35,14,60&amp;WIDTH=600&amp;HEIGHT=600" TargetMode="External"/><Relationship Id="rId82" Type="http://schemas.openxmlformats.org/officeDocument/2006/relationships/hyperlink" Target="https://ows.emodnet-humanactivities.eu/wms?LAYERS=windfarms&amp;FORMAT=image/png&amp;TRANSPARENT=TRUE&amp;SERVICE=WMS&amp;VERSION=1.1.1&amp;REQUEST=GetMap&amp;STYLES=&amp;SRS=EPSG:4326&amp;BBOX=-11,35,14,60&amp;WIDTH=600&amp;HEIGHT=60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workbookViewId="0">
      <selection activeCell="J10" sqref="J10"/>
    </sheetView>
  </sheetViews>
  <sheetFormatPr defaultRowHeight="14.25"/>
  <cols>
    <col min="1" max="1" width="14" bestFit="1" customWidth="1"/>
    <col min="2" max="2" width="27.06640625" customWidth="1"/>
    <col min="5" max="5" width="13.46484375" customWidth="1"/>
    <col min="6" max="6" width="20.796875" customWidth="1"/>
    <col min="7" max="7" width="14.06640625" customWidth="1"/>
    <col min="8" max="8" width="14.59765625" bestFit="1" customWidth="1"/>
  </cols>
  <sheetData>
    <row r="1" spans="1:8" s="19" customFormat="1" ht="15.75">
      <c r="A1" s="21" t="s">
        <v>6</v>
      </c>
      <c r="B1" s="21" t="s">
        <v>7</v>
      </c>
      <c r="C1" s="8"/>
      <c r="D1" s="8"/>
      <c r="E1" s="1" t="s">
        <v>17</v>
      </c>
      <c r="F1" s="1" t="s">
        <v>18</v>
      </c>
      <c r="G1" s="1" t="s">
        <v>19</v>
      </c>
      <c r="H1" s="1" t="s">
        <v>20</v>
      </c>
    </row>
    <row r="2" spans="1:8" s="19" customFormat="1" ht="27">
      <c r="A2" s="40" t="s">
        <v>8</v>
      </c>
      <c r="B2" s="11" t="s">
        <v>8</v>
      </c>
      <c r="C2" s="8"/>
      <c r="D2" s="8"/>
      <c r="E2" s="10" t="s">
        <v>8</v>
      </c>
      <c r="F2" s="11" t="s">
        <v>21</v>
      </c>
      <c r="G2" s="11" t="s">
        <v>22</v>
      </c>
      <c r="H2" s="11" t="s">
        <v>23</v>
      </c>
    </row>
    <row r="3" spans="1:8" s="19" customFormat="1" ht="67.5">
      <c r="A3" s="40" t="s">
        <v>9</v>
      </c>
      <c r="B3" s="33" t="s">
        <v>78</v>
      </c>
      <c r="C3" s="8"/>
      <c r="D3" s="8"/>
      <c r="E3" s="10" t="s">
        <v>9</v>
      </c>
      <c r="F3" s="11" t="s">
        <v>24</v>
      </c>
      <c r="G3" s="11" t="s">
        <v>22</v>
      </c>
      <c r="H3" s="11" t="s">
        <v>25</v>
      </c>
    </row>
    <row r="4" spans="1:8" s="19" customFormat="1" ht="94.5">
      <c r="A4" s="40" t="s">
        <v>10</v>
      </c>
      <c r="B4" s="11" t="s">
        <v>11</v>
      </c>
      <c r="C4" s="8"/>
      <c r="D4" s="8"/>
      <c r="E4" s="10" t="s">
        <v>10</v>
      </c>
      <c r="F4" s="11" t="s">
        <v>26</v>
      </c>
      <c r="G4" s="11" t="s">
        <v>22</v>
      </c>
      <c r="H4" s="11" t="s">
        <v>25</v>
      </c>
    </row>
    <row r="5" spans="1:8" s="19" customFormat="1" ht="108">
      <c r="A5" s="40" t="s">
        <v>12</v>
      </c>
      <c r="B5" s="11" t="s">
        <v>13</v>
      </c>
      <c r="C5" s="8"/>
      <c r="D5" s="8"/>
      <c r="E5" s="10" t="s">
        <v>12</v>
      </c>
      <c r="F5" s="11" t="s">
        <v>27</v>
      </c>
      <c r="G5" s="11" t="s">
        <v>28</v>
      </c>
      <c r="H5" s="11" t="s">
        <v>29</v>
      </c>
    </row>
    <row r="6" spans="1:8" s="19" customFormat="1" ht="94.5">
      <c r="A6" s="40" t="s">
        <v>14</v>
      </c>
      <c r="B6" s="26" t="s">
        <v>60</v>
      </c>
      <c r="C6" s="8"/>
      <c r="D6" s="8"/>
      <c r="E6" s="10" t="s">
        <v>14</v>
      </c>
      <c r="F6" s="11" t="s">
        <v>21</v>
      </c>
      <c r="G6" s="11" t="s">
        <v>30</v>
      </c>
      <c r="H6" s="11" t="s">
        <v>23</v>
      </c>
    </row>
    <row r="7" spans="1:8" s="19" customFormat="1" ht="67.5">
      <c r="A7" s="40" t="s">
        <v>15</v>
      </c>
      <c r="B7" s="11" t="s">
        <v>76</v>
      </c>
      <c r="C7" s="8"/>
      <c r="D7" s="8"/>
      <c r="E7" s="10" t="s">
        <v>15</v>
      </c>
      <c r="F7" s="11" t="s">
        <v>31</v>
      </c>
      <c r="G7" s="11" t="s">
        <v>75</v>
      </c>
      <c r="H7" s="11" t="s">
        <v>77</v>
      </c>
    </row>
    <row r="8" spans="1:8" s="19" customFormat="1" ht="135">
      <c r="A8" s="40" t="s">
        <v>16</v>
      </c>
      <c r="B8" s="11" t="s">
        <v>72</v>
      </c>
      <c r="C8" s="8"/>
      <c r="D8" s="8"/>
      <c r="E8" s="181" t="s">
        <v>16</v>
      </c>
      <c r="F8" s="182" t="s">
        <v>32</v>
      </c>
      <c r="G8" s="182" t="s">
        <v>22</v>
      </c>
      <c r="H8" s="2" t="s">
        <v>74</v>
      </c>
    </row>
    <row r="9" spans="1:8" s="19" customFormat="1" ht="23.25">
      <c r="A9" s="8"/>
      <c r="B9" s="8"/>
      <c r="C9" s="8"/>
      <c r="D9" s="8"/>
      <c r="E9" s="181"/>
      <c r="F9" s="182"/>
      <c r="G9" s="182"/>
      <c r="H9" s="22" t="s">
        <v>73</v>
      </c>
    </row>
    <row r="10" spans="1:8" s="19" customFormat="1" ht="15.75">
      <c r="E10" s="8" t="s">
        <v>44</v>
      </c>
      <c r="F10" s="23"/>
      <c r="G10" s="23"/>
      <c r="H10" s="23"/>
    </row>
    <row r="11" spans="1:8" s="19" customFormat="1" ht="15.75">
      <c r="E11" s="8" t="s">
        <v>45</v>
      </c>
      <c r="F11" s="23"/>
      <c r="G11" s="23"/>
      <c r="H11" s="23"/>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1051"/>
  <sheetViews>
    <sheetView workbookViewId="0">
      <selection sqref="A1:XFD1048576"/>
    </sheetView>
  </sheetViews>
  <sheetFormatPr defaultColWidth="13.46484375" defaultRowHeight="15" customHeight="1"/>
  <cols>
    <col min="1" max="1" width="18.53125" style="104" customWidth="1"/>
    <col min="2" max="2" width="11.06640625" style="104" customWidth="1"/>
    <col min="3" max="3" width="13.19921875" style="104" customWidth="1"/>
    <col min="4" max="4" width="13.86328125" style="104" customWidth="1"/>
    <col min="5" max="5" width="13.73046875" style="104" customWidth="1"/>
    <col min="6" max="6" width="15.86328125" style="104" customWidth="1"/>
    <col min="7" max="26" width="8.1328125" style="104" customWidth="1"/>
    <col min="27" max="16384" width="13.46484375" style="104"/>
  </cols>
  <sheetData>
    <row r="1" spans="1:4" ht="14.25" customHeight="1">
      <c r="A1" s="138" t="s">
        <v>132</v>
      </c>
    </row>
    <row r="2" spans="1:4" ht="14.25" customHeight="1">
      <c r="A2" s="219" t="s">
        <v>134</v>
      </c>
      <c r="B2" s="140" t="s">
        <v>63</v>
      </c>
      <c r="C2" s="140" t="s">
        <v>64</v>
      </c>
      <c r="D2" s="140" t="s">
        <v>142</v>
      </c>
    </row>
    <row r="3" spans="1:4" ht="14.25" customHeight="1">
      <c r="A3" s="221"/>
      <c r="B3" s="153">
        <v>43922</v>
      </c>
      <c r="C3" s="154" t="s">
        <v>16</v>
      </c>
      <c r="D3" s="155" t="s">
        <v>133</v>
      </c>
    </row>
    <row r="4" spans="1:4" ht="14.25" customHeight="1"/>
    <row r="5" spans="1:4" ht="14.25" customHeight="1"/>
    <row r="6" spans="1:4" ht="14.25" customHeight="1"/>
    <row r="7" spans="1:4" ht="14.25" customHeight="1"/>
    <row r="8" spans="1:4" ht="14.25" customHeight="1"/>
    <row r="9" spans="1:4" ht="14.25" customHeight="1"/>
    <row r="10" spans="1:4" ht="14.25" customHeight="1"/>
    <row r="11" spans="1:4" ht="14.25" customHeight="1"/>
    <row r="12" spans="1:4" ht="14.25" customHeight="1"/>
    <row r="13" spans="1:4" ht="14.25" customHeight="1"/>
    <row r="14" spans="1:4" ht="14.25" customHeight="1"/>
    <row r="15" spans="1:4" ht="14.25" customHeight="1"/>
    <row r="16" spans="1:4" ht="14.25" customHeight="1"/>
    <row r="17" spans="1:7" ht="14.25" customHeight="1"/>
    <row r="18" spans="1:7" ht="14.25" customHeight="1"/>
    <row r="19" spans="1:7" ht="14.25" customHeight="1"/>
    <row r="20" spans="1:7" ht="14.25" customHeight="1"/>
    <row r="21" spans="1:7" ht="14.25" customHeight="1"/>
    <row r="22" spans="1:7" ht="14.25" customHeight="1"/>
    <row r="23" spans="1:7" ht="14.25" customHeight="1"/>
    <row r="24" spans="1:7" ht="14.25" customHeight="1"/>
    <row r="25" spans="1:7" ht="14.25" customHeight="1"/>
    <row r="26" spans="1:7" ht="14.25" customHeight="1"/>
    <row r="27" spans="1:7" ht="14.25" customHeight="1"/>
    <row r="28" spans="1:7" ht="14.25" customHeight="1"/>
    <row r="29" spans="1:7" ht="14.25" customHeight="1">
      <c r="A29" s="219" t="s">
        <v>144</v>
      </c>
      <c r="B29" s="140" t="s">
        <v>63</v>
      </c>
      <c r="C29" s="140" t="s">
        <v>64</v>
      </c>
      <c r="D29" s="140" t="s">
        <v>142</v>
      </c>
      <c r="E29" s="156"/>
      <c r="F29" s="156"/>
      <c r="G29" s="156"/>
    </row>
    <row r="30" spans="1:7" ht="14.25" customHeight="1">
      <c r="A30" s="220"/>
      <c r="B30" s="153">
        <v>43922</v>
      </c>
      <c r="C30" s="154" t="s">
        <v>16</v>
      </c>
      <c r="D30" s="155" t="s">
        <v>193</v>
      </c>
      <c r="E30" s="156"/>
      <c r="F30" s="156"/>
      <c r="G30" s="156"/>
    </row>
    <row r="31" spans="1:7" ht="14.25" customHeight="1">
      <c r="A31" s="143" t="s">
        <v>135</v>
      </c>
      <c r="B31" s="144" t="s">
        <v>190</v>
      </c>
      <c r="C31" s="144" t="s">
        <v>136</v>
      </c>
      <c r="D31" s="144" t="s">
        <v>137</v>
      </c>
      <c r="E31" s="156"/>
      <c r="F31" s="156"/>
      <c r="G31" s="156"/>
    </row>
    <row r="32" spans="1:7" ht="14.25" customHeight="1">
      <c r="A32" s="157" t="s">
        <v>546</v>
      </c>
      <c r="B32" s="158">
        <v>37</v>
      </c>
      <c r="C32" s="158">
        <v>1</v>
      </c>
      <c r="D32" s="158" t="s">
        <v>538</v>
      </c>
      <c r="E32" s="156"/>
      <c r="F32" s="156"/>
      <c r="G32" s="156"/>
    </row>
    <row r="33" spans="1:7" ht="14.25" customHeight="1">
      <c r="A33" s="157" t="s">
        <v>547</v>
      </c>
      <c r="B33" s="158">
        <v>43</v>
      </c>
      <c r="C33" s="158">
        <v>1</v>
      </c>
      <c r="D33" s="158" t="s">
        <v>538</v>
      </c>
      <c r="E33" s="156"/>
      <c r="F33" s="156"/>
      <c r="G33" s="156"/>
    </row>
    <row r="34" spans="1:7" ht="14.25" customHeight="1">
      <c r="A34" s="158"/>
      <c r="B34" s="158"/>
      <c r="C34" s="158"/>
      <c r="D34" s="158"/>
      <c r="E34" s="156"/>
      <c r="F34" s="156"/>
      <c r="G34" s="156"/>
    </row>
    <row r="35" spans="1:7" ht="14.25" customHeight="1">
      <c r="A35" s="159" t="s">
        <v>191</v>
      </c>
      <c r="B35" s="160"/>
      <c r="C35" s="160"/>
      <c r="D35" s="160"/>
      <c r="E35" s="156"/>
      <c r="F35" s="156"/>
      <c r="G35" s="156"/>
    </row>
    <row r="36" spans="1:7" ht="14.25" customHeight="1">
      <c r="B36" s="160"/>
      <c r="C36" s="160"/>
      <c r="D36" s="160"/>
      <c r="E36" s="156"/>
      <c r="F36" s="156"/>
      <c r="G36" s="156"/>
    </row>
    <row r="37" spans="1:7" ht="14.25" customHeight="1">
      <c r="A37" s="156"/>
      <c r="B37" s="156"/>
      <c r="C37" s="156"/>
      <c r="D37" s="156"/>
      <c r="E37" s="156"/>
      <c r="F37" s="156"/>
      <c r="G37" s="156"/>
    </row>
    <row r="38" spans="1:7" ht="14.25" customHeight="1">
      <c r="A38" s="219" t="s">
        <v>143</v>
      </c>
      <c r="B38" s="140" t="s">
        <v>63</v>
      </c>
      <c r="C38" s="140" t="s">
        <v>64</v>
      </c>
      <c r="D38" s="140" t="s">
        <v>142</v>
      </c>
      <c r="G38" s="156"/>
    </row>
    <row r="39" spans="1:7" ht="19.5" customHeight="1">
      <c r="A39" s="221"/>
      <c r="B39" s="153">
        <v>43922</v>
      </c>
      <c r="C39" s="154" t="s">
        <v>16</v>
      </c>
      <c r="D39" s="155" t="s">
        <v>133</v>
      </c>
      <c r="G39" s="156"/>
    </row>
    <row r="40" spans="1:7" ht="18.75" customHeight="1">
      <c r="A40" s="220"/>
      <c r="B40" s="222" t="s">
        <v>138</v>
      </c>
      <c r="C40" s="223"/>
      <c r="D40" s="224" t="s">
        <v>139</v>
      </c>
      <c r="E40" s="223"/>
      <c r="F40" s="225"/>
      <c r="G40" s="156"/>
    </row>
    <row r="41" spans="1:7" ht="14.25" customHeight="1">
      <c r="A41" s="156"/>
    </row>
    <row r="42" spans="1:7" ht="14.25" customHeight="1">
      <c r="A42" s="156"/>
    </row>
    <row r="43" spans="1:7" ht="14.25" customHeight="1">
      <c r="A43" s="156"/>
    </row>
    <row r="44" spans="1:7" ht="14.25" customHeight="1">
      <c r="A44" s="156"/>
    </row>
    <row r="45" spans="1:7" ht="14.25" customHeight="1">
      <c r="A45" s="156"/>
    </row>
    <row r="46" spans="1:7" ht="14.25" customHeight="1">
      <c r="A46" s="156"/>
    </row>
    <row r="47" spans="1:7" ht="14.25" customHeight="1">
      <c r="A47" s="156"/>
    </row>
    <row r="48" spans="1:7" ht="14.25" customHeight="1">
      <c r="A48" s="156"/>
    </row>
    <row r="49" spans="1:1" ht="14.25" customHeight="1">
      <c r="A49" s="156"/>
    </row>
    <row r="50" spans="1:1" ht="14.25" customHeight="1">
      <c r="A50" s="156"/>
    </row>
    <row r="51" spans="1:1" ht="14.25" customHeight="1">
      <c r="A51" s="156"/>
    </row>
    <row r="52" spans="1:1" ht="14.25" customHeight="1">
      <c r="A52" s="156"/>
    </row>
    <row r="53" spans="1:1" ht="14.25" customHeight="1">
      <c r="A53" s="156"/>
    </row>
    <row r="54" spans="1:1" ht="14.25" customHeight="1">
      <c r="A54" s="156"/>
    </row>
    <row r="55" spans="1:1" ht="14.25" customHeight="1">
      <c r="A55" s="156"/>
    </row>
    <row r="56" spans="1:1" ht="14.25" customHeight="1">
      <c r="A56" s="156"/>
    </row>
    <row r="57" spans="1:1" ht="14.25" customHeight="1">
      <c r="A57" s="156"/>
    </row>
    <row r="58" spans="1:1" ht="14.25" customHeight="1">
      <c r="A58" s="156"/>
    </row>
    <row r="59" spans="1:1" ht="14.25" customHeight="1">
      <c r="A59" s="156"/>
    </row>
    <row r="60" spans="1:1" ht="14.25" customHeight="1">
      <c r="A60" s="156"/>
    </row>
    <row r="61" spans="1:1" ht="14.25" customHeight="1">
      <c r="A61" s="156"/>
    </row>
    <row r="62" spans="1:1" ht="14.25" customHeight="1">
      <c r="A62" s="156"/>
    </row>
    <row r="63" spans="1:1" ht="14.25" customHeight="1">
      <c r="A63" s="156"/>
    </row>
    <row r="64" spans="1:1" ht="14.25" customHeight="1">
      <c r="A64" s="156"/>
    </row>
    <row r="65" spans="1:7" ht="14.25" customHeight="1">
      <c r="A65" s="156"/>
    </row>
    <row r="66" spans="1:7" ht="14.25" customHeight="1">
      <c r="A66" s="156"/>
    </row>
    <row r="67" spans="1:7" ht="14.25" customHeight="1">
      <c r="A67" s="156"/>
    </row>
    <row r="68" spans="1:7" ht="14.25" customHeight="1">
      <c r="A68" s="156"/>
    </row>
    <row r="69" spans="1:7" ht="14.25" customHeight="1">
      <c r="A69" s="156"/>
    </row>
    <row r="70" spans="1:7" ht="14.25" customHeight="1">
      <c r="A70" s="156"/>
    </row>
    <row r="71" spans="1:7" ht="14.25" customHeight="1">
      <c r="A71" s="156"/>
    </row>
    <row r="72" spans="1:7" ht="14.25" customHeight="1">
      <c r="A72" s="156"/>
    </row>
    <row r="73" spans="1:7" ht="14.25" customHeight="1">
      <c r="A73" s="156"/>
    </row>
    <row r="74" spans="1:7" ht="14.25" customHeight="1">
      <c r="A74" s="156"/>
    </row>
    <row r="75" spans="1:7" ht="14.25" customHeight="1">
      <c r="A75" s="156"/>
    </row>
    <row r="76" spans="1:7" ht="14.25" customHeight="1">
      <c r="A76" s="159"/>
      <c r="B76" s="160"/>
      <c r="C76" s="160"/>
      <c r="D76" s="160"/>
      <c r="E76" s="160"/>
      <c r="F76" s="160"/>
      <c r="G76" s="156"/>
    </row>
    <row r="77" spans="1:7" ht="14.25" customHeight="1">
      <c r="A77" s="156"/>
      <c r="B77" s="156"/>
      <c r="C77" s="156"/>
      <c r="D77" s="156"/>
      <c r="E77" s="156"/>
      <c r="F77" s="156"/>
      <c r="G77" s="156"/>
    </row>
    <row r="78" spans="1:7" ht="14.25" customHeight="1">
      <c r="A78" s="219" t="s">
        <v>141</v>
      </c>
      <c r="B78" s="140" t="s">
        <v>63</v>
      </c>
      <c r="C78" s="140" t="s">
        <v>64</v>
      </c>
      <c r="D78" s="140" t="s">
        <v>142</v>
      </c>
      <c r="G78" s="156"/>
    </row>
    <row r="79" spans="1:7" ht="18" customHeight="1">
      <c r="A79" s="220"/>
      <c r="B79" s="153">
        <v>43922</v>
      </c>
      <c r="C79" s="154" t="s">
        <v>16</v>
      </c>
      <c r="D79" s="142" t="s">
        <v>193</v>
      </c>
      <c r="G79" s="156"/>
    </row>
    <row r="80" spans="1:7" ht="14.25" customHeight="1">
      <c r="A80" s="143" t="s">
        <v>140</v>
      </c>
      <c r="B80" s="144" t="s">
        <v>192</v>
      </c>
      <c r="C80" s="144" t="s">
        <v>548</v>
      </c>
      <c r="D80" s="144"/>
      <c r="G80" s="156"/>
    </row>
    <row r="81" spans="1:7" ht="14.25" customHeight="1">
      <c r="A81" s="161" t="s">
        <v>549</v>
      </c>
      <c r="B81" s="147">
        <v>10</v>
      </c>
      <c r="C81" s="147">
        <v>21</v>
      </c>
      <c r="D81" s="147"/>
      <c r="G81" s="156"/>
    </row>
    <row r="82" spans="1:7" ht="14.25" customHeight="1">
      <c r="A82" s="161" t="s">
        <v>550</v>
      </c>
      <c r="B82" s="147">
        <v>50</v>
      </c>
      <c r="C82" s="147">
        <v>43</v>
      </c>
      <c r="D82" s="147"/>
      <c r="G82" s="156"/>
    </row>
    <row r="83" spans="1:7" ht="14.25" customHeight="1">
      <c r="A83" s="161" t="s">
        <v>551</v>
      </c>
      <c r="B83" s="147" t="s">
        <v>538</v>
      </c>
      <c r="C83" s="147">
        <v>80</v>
      </c>
      <c r="D83" s="147"/>
      <c r="G83" s="156"/>
    </row>
    <row r="84" spans="1:7" ht="14.25" customHeight="1">
      <c r="A84" s="161" t="s">
        <v>552</v>
      </c>
      <c r="B84" s="147">
        <v>2400</v>
      </c>
      <c r="C84" s="147" t="s">
        <v>538</v>
      </c>
      <c r="D84" s="147"/>
      <c r="G84" s="156"/>
    </row>
    <row r="85" spans="1:7" ht="14.25" customHeight="1">
      <c r="A85" s="161" t="s">
        <v>553</v>
      </c>
      <c r="B85" s="147">
        <v>8100</v>
      </c>
      <c r="C85" s="147" t="s">
        <v>538</v>
      </c>
      <c r="D85" s="147"/>
      <c r="E85" s="139"/>
      <c r="F85" s="139"/>
      <c r="G85" s="156"/>
    </row>
    <row r="86" spans="1:7" ht="14.25" customHeight="1">
      <c r="A86" s="161" t="s">
        <v>554</v>
      </c>
      <c r="B86" s="147" t="s">
        <v>538</v>
      </c>
      <c r="C86" s="147" t="s">
        <v>538</v>
      </c>
      <c r="D86" s="147"/>
      <c r="E86" s="139"/>
      <c r="F86" s="139"/>
      <c r="G86" s="156"/>
    </row>
    <row r="87" spans="1:7" ht="14.25" customHeight="1">
      <c r="A87" s="161" t="s">
        <v>555</v>
      </c>
      <c r="B87" s="147" t="s">
        <v>538</v>
      </c>
      <c r="C87" s="147" t="s">
        <v>538</v>
      </c>
      <c r="D87" s="147"/>
      <c r="E87" s="139"/>
      <c r="F87" s="139"/>
      <c r="G87" s="156"/>
    </row>
    <row r="88" spans="1:7" ht="14.25" customHeight="1">
      <c r="A88" s="161" t="s">
        <v>556</v>
      </c>
      <c r="B88" s="147">
        <v>480</v>
      </c>
      <c r="C88" s="147" t="s">
        <v>538</v>
      </c>
      <c r="D88" s="147"/>
      <c r="E88" s="156"/>
      <c r="F88" s="156"/>
      <c r="G88" s="156"/>
    </row>
    <row r="89" spans="1:7" ht="14.25" customHeight="1">
      <c r="A89" s="161" t="s">
        <v>557</v>
      </c>
      <c r="B89" s="147">
        <v>5400</v>
      </c>
      <c r="C89" s="147" t="s">
        <v>538</v>
      </c>
      <c r="D89" s="147"/>
    </row>
    <row r="90" spans="1:7" ht="14.25" customHeight="1">
      <c r="A90" s="161" t="s">
        <v>558</v>
      </c>
      <c r="B90" s="147">
        <v>110000</v>
      </c>
      <c r="C90" s="147" t="s">
        <v>538</v>
      </c>
      <c r="D90" s="147"/>
    </row>
    <row r="91" spans="1:7" ht="14.25" customHeight="1">
      <c r="A91" s="161" t="s">
        <v>559</v>
      </c>
      <c r="B91" s="147">
        <v>22200</v>
      </c>
      <c r="C91" s="147" t="s">
        <v>538</v>
      </c>
      <c r="D91" s="147"/>
    </row>
    <row r="92" spans="1:7" ht="14.25" customHeight="1">
      <c r="A92" s="161" t="s">
        <v>560</v>
      </c>
      <c r="B92" s="147">
        <v>2400</v>
      </c>
      <c r="C92" s="147" t="s">
        <v>538</v>
      </c>
      <c r="D92" s="147"/>
    </row>
    <row r="93" spans="1:7" ht="14.25" customHeight="1">
      <c r="A93" s="161" t="s">
        <v>561</v>
      </c>
      <c r="B93" s="147">
        <v>14800</v>
      </c>
      <c r="C93" s="147" t="s">
        <v>538</v>
      </c>
      <c r="D93" s="147"/>
    </row>
    <row r="94" spans="1:7" ht="14.25" customHeight="1"/>
    <row r="95" spans="1:7" ht="14.25" customHeight="1"/>
    <row r="96" spans="1:7"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sheetData>
  <mergeCells count="6">
    <mergeCell ref="A78:A79"/>
    <mergeCell ref="A2:A3"/>
    <mergeCell ref="A29:A30"/>
    <mergeCell ref="A38:A40"/>
    <mergeCell ref="B40:C40"/>
    <mergeCell ref="D40:F40"/>
  </mergeCells>
  <hyperlinks>
    <hyperlink ref="A32" r:id="rId1" xr:uid="{433EC0B5-7EA9-4E9D-97F9-A6795687D228}"/>
    <hyperlink ref="A33" r:id="rId2" xr:uid="{8345BBEF-913D-47D1-965D-4015E739172E}"/>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H1006"/>
  <sheetViews>
    <sheetView workbookViewId="0">
      <selection sqref="A1:XFD1048576"/>
    </sheetView>
  </sheetViews>
  <sheetFormatPr defaultColWidth="13.46484375" defaultRowHeight="15" customHeight="1"/>
  <cols>
    <col min="1" max="1" width="16.1328125" style="104" customWidth="1"/>
    <col min="2" max="2" width="25.06640625" style="104" customWidth="1"/>
    <col min="3" max="3" width="21.19921875" style="104" customWidth="1"/>
    <col min="4" max="4" width="19.33203125" style="104" customWidth="1"/>
    <col min="5" max="26" width="8.1328125" style="104" customWidth="1"/>
    <col min="27" max="16384" width="13.46484375" style="104"/>
  </cols>
  <sheetData>
    <row r="1" spans="1:5" ht="14.25" customHeight="1">
      <c r="A1" s="138" t="s">
        <v>186</v>
      </c>
      <c r="B1" s="139"/>
      <c r="C1" s="139"/>
      <c r="D1" s="139"/>
      <c r="E1" s="139"/>
    </row>
    <row r="2" spans="1:5" ht="14.25" customHeight="1">
      <c r="A2" s="219" t="s">
        <v>187</v>
      </c>
      <c r="B2" s="140" t="s">
        <v>63</v>
      </c>
      <c r="C2" s="140" t="s">
        <v>64</v>
      </c>
      <c r="D2" s="139"/>
      <c r="E2" s="139"/>
    </row>
    <row r="3" spans="1:5" ht="14.25" customHeight="1">
      <c r="A3" s="220"/>
      <c r="B3" s="141">
        <v>43922</v>
      </c>
      <c r="C3" s="142" t="s">
        <v>16</v>
      </c>
      <c r="D3" s="139"/>
      <c r="E3" s="139"/>
    </row>
    <row r="4" spans="1:5" ht="14.25" customHeight="1"/>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spans="1:6" ht="14.25" customHeight="1"/>
    <row r="18" spans="1:6" ht="14.25" customHeight="1"/>
    <row r="19" spans="1:6" ht="14.25" customHeight="1"/>
    <row r="20" spans="1:6" ht="14.25" customHeight="1"/>
    <row r="21" spans="1:6" ht="14.25" customHeight="1"/>
    <row r="22" spans="1:6" ht="14.25" customHeight="1"/>
    <row r="23" spans="1:6" ht="14.25" customHeight="1"/>
    <row r="24" spans="1:6" ht="14.25" customHeight="1">
      <c r="A24" s="162"/>
      <c r="B24" s="160"/>
      <c r="C24" s="160"/>
      <c r="D24" s="160"/>
      <c r="E24" s="139"/>
    </row>
    <row r="25" spans="1:6" ht="14.25" customHeight="1">
      <c r="A25" s="138" t="s">
        <v>188</v>
      </c>
      <c r="B25" s="160"/>
      <c r="C25" s="160"/>
      <c r="D25" s="160"/>
      <c r="E25" s="139"/>
    </row>
    <row r="26" spans="1:6" ht="14.25" customHeight="1">
      <c r="A26" s="219" t="s">
        <v>189</v>
      </c>
      <c r="B26" s="140" t="s">
        <v>63</v>
      </c>
      <c r="C26" s="140" t="s">
        <v>64</v>
      </c>
      <c r="D26" s="229" t="s">
        <v>145</v>
      </c>
      <c r="E26" s="225"/>
      <c r="F26" s="139"/>
    </row>
    <row r="27" spans="1:6" ht="35.25" customHeight="1">
      <c r="A27" s="220"/>
      <c r="B27" s="141">
        <v>43922</v>
      </c>
      <c r="C27" s="142" t="s">
        <v>16</v>
      </c>
      <c r="D27" s="224">
        <v>78</v>
      </c>
      <c r="E27" s="225"/>
      <c r="F27" s="139"/>
    </row>
    <row r="28" spans="1:6" ht="14.25" customHeight="1">
      <c r="A28" s="230" t="s">
        <v>146</v>
      </c>
      <c r="B28" s="231" t="s">
        <v>147</v>
      </c>
      <c r="C28" s="232"/>
      <c r="D28" s="226" t="s">
        <v>562</v>
      </c>
      <c r="E28" s="226" t="s">
        <v>563</v>
      </c>
      <c r="F28" s="139"/>
    </row>
    <row r="29" spans="1:6" ht="14.25" customHeight="1">
      <c r="A29" s="220"/>
      <c r="B29" s="233"/>
      <c r="C29" s="234"/>
      <c r="D29" s="220"/>
      <c r="E29" s="220"/>
      <c r="F29" s="139"/>
    </row>
    <row r="30" spans="1:6" ht="14.25" customHeight="1">
      <c r="A30" s="163" t="s">
        <v>148</v>
      </c>
      <c r="B30" s="164" t="s">
        <v>149</v>
      </c>
      <c r="C30" s="165"/>
      <c r="D30" s="166">
        <v>43811</v>
      </c>
      <c r="E30" s="167" t="s">
        <v>151</v>
      </c>
      <c r="F30" s="139"/>
    </row>
    <row r="31" spans="1:6" ht="14.25" customHeight="1">
      <c r="A31" s="168" t="s">
        <v>150</v>
      </c>
      <c r="B31" s="165"/>
      <c r="C31" s="165"/>
      <c r="D31" s="165">
        <v>3</v>
      </c>
      <c r="E31" s="169" t="s">
        <v>564</v>
      </c>
      <c r="F31" s="139"/>
    </row>
    <row r="32" spans="1:6" ht="14.25" customHeight="1">
      <c r="A32" s="168" t="s">
        <v>152</v>
      </c>
      <c r="B32" s="170"/>
      <c r="C32" s="170"/>
      <c r="D32" s="165">
        <v>3</v>
      </c>
      <c r="E32" s="169" t="s">
        <v>564</v>
      </c>
      <c r="F32" s="139"/>
    </row>
    <row r="33" spans="1:6" ht="14.25" customHeight="1">
      <c r="A33" s="168" t="s">
        <v>153</v>
      </c>
      <c r="B33" s="170"/>
      <c r="C33" s="170"/>
      <c r="D33" s="165">
        <v>3</v>
      </c>
      <c r="E33" s="169" t="s">
        <v>564</v>
      </c>
      <c r="F33" s="139"/>
    </row>
    <row r="34" spans="1:6" ht="14.25" customHeight="1">
      <c r="A34" s="168" t="s">
        <v>154</v>
      </c>
      <c r="B34" s="165"/>
      <c r="C34" s="165"/>
      <c r="D34" s="165">
        <v>3</v>
      </c>
      <c r="E34" s="169" t="s">
        <v>564</v>
      </c>
      <c r="F34" s="139"/>
    </row>
    <row r="35" spans="1:6" ht="14.25" customHeight="1">
      <c r="A35" s="163" t="s">
        <v>155</v>
      </c>
      <c r="B35" s="165" t="s">
        <v>149</v>
      </c>
      <c r="C35" s="165"/>
      <c r="D35" s="165" t="s">
        <v>565</v>
      </c>
      <c r="E35" s="167" t="s">
        <v>151</v>
      </c>
      <c r="F35" s="139"/>
    </row>
    <row r="36" spans="1:6" ht="14.25" customHeight="1">
      <c r="A36" s="168" t="s">
        <v>156</v>
      </c>
      <c r="B36" s="170"/>
      <c r="C36" s="170"/>
      <c r="D36" s="165">
        <v>3</v>
      </c>
      <c r="E36" s="169" t="s">
        <v>564</v>
      </c>
      <c r="F36" s="139"/>
    </row>
    <row r="37" spans="1:6" ht="14.25" customHeight="1">
      <c r="A37" s="168" t="s">
        <v>157</v>
      </c>
      <c r="B37" s="165"/>
      <c r="C37" s="165"/>
      <c r="D37" s="165">
        <v>3</v>
      </c>
      <c r="E37" s="169" t="s">
        <v>564</v>
      </c>
      <c r="F37" s="139"/>
    </row>
    <row r="38" spans="1:6" ht="14.25" customHeight="1">
      <c r="A38" s="168" t="s">
        <v>158</v>
      </c>
      <c r="B38" s="165"/>
      <c r="C38" s="165"/>
      <c r="D38" s="165">
        <v>3</v>
      </c>
      <c r="E38" s="169" t="s">
        <v>564</v>
      </c>
      <c r="F38" s="139"/>
    </row>
    <row r="39" spans="1:6" ht="14.25" customHeight="1">
      <c r="A39" s="168" t="s">
        <v>159</v>
      </c>
      <c r="B39" s="165"/>
      <c r="C39" s="165"/>
      <c r="D39" s="165">
        <v>3</v>
      </c>
      <c r="E39" s="169" t="s">
        <v>564</v>
      </c>
      <c r="F39" s="139"/>
    </row>
    <row r="40" spans="1:6" ht="14.25" customHeight="1">
      <c r="A40" s="168" t="s">
        <v>160</v>
      </c>
      <c r="B40" s="165"/>
      <c r="C40" s="165"/>
      <c r="D40" s="165">
        <v>3</v>
      </c>
      <c r="E40" s="169" t="s">
        <v>564</v>
      </c>
      <c r="F40" s="139"/>
    </row>
    <row r="41" spans="1:6" ht="14.25" customHeight="1">
      <c r="A41" s="171" t="s">
        <v>161</v>
      </c>
      <c r="B41" s="165" t="s">
        <v>149</v>
      </c>
      <c r="C41" s="165"/>
      <c r="D41" s="165" t="s">
        <v>566</v>
      </c>
      <c r="E41" s="167" t="s">
        <v>151</v>
      </c>
      <c r="F41" s="139"/>
    </row>
    <row r="42" spans="1:6" ht="14.25" customHeight="1">
      <c r="A42" s="168" t="s">
        <v>162</v>
      </c>
      <c r="B42" s="165"/>
      <c r="C42" s="165"/>
      <c r="D42" s="165">
        <v>3</v>
      </c>
      <c r="E42" s="169" t="s">
        <v>564</v>
      </c>
      <c r="F42" s="139"/>
    </row>
    <row r="43" spans="1:6" ht="14.25" customHeight="1">
      <c r="A43" s="168" t="s">
        <v>163</v>
      </c>
      <c r="B43" s="165"/>
      <c r="C43" s="165"/>
      <c r="D43" s="165">
        <v>3</v>
      </c>
      <c r="E43" s="169" t="s">
        <v>564</v>
      </c>
      <c r="F43" s="139"/>
    </row>
    <row r="44" spans="1:6" ht="14.25" customHeight="1">
      <c r="A44" s="168" t="s">
        <v>164</v>
      </c>
      <c r="B44" s="165"/>
      <c r="C44" s="165"/>
      <c r="D44" s="165">
        <v>0</v>
      </c>
      <c r="E44" s="169" t="s">
        <v>564</v>
      </c>
      <c r="F44" s="139"/>
    </row>
    <row r="45" spans="1:6" ht="14.25" customHeight="1">
      <c r="A45" s="168" t="s">
        <v>165</v>
      </c>
      <c r="B45" s="165"/>
      <c r="C45" s="165"/>
      <c r="D45" s="165">
        <v>3</v>
      </c>
      <c r="E45" s="169" t="s">
        <v>564</v>
      </c>
      <c r="F45" s="139"/>
    </row>
    <row r="46" spans="1:6" ht="14.25" customHeight="1">
      <c r="A46" s="168" t="s">
        <v>166</v>
      </c>
      <c r="B46" s="165"/>
      <c r="C46" s="165"/>
      <c r="D46" s="165">
        <v>3</v>
      </c>
      <c r="E46" s="169" t="s">
        <v>564</v>
      </c>
      <c r="F46" s="139"/>
    </row>
    <row r="47" spans="1:6" ht="14.25" customHeight="1">
      <c r="A47" s="168" t="s">
        <v>167</v>
      </c>
      <c r="B47" s="165"/>
      <c r="C47" s="165"/>
      <c r="D47" s="165">
        <v>3</v>
      </c>
      <c r="E47" s="169" t="s">
        <v>567</v>
      </c>
      <c r="F47" s="139"/>
    </row>
    <row r="48" spans="1:6" ht="14.25" customHeight="1">
      <c r="A48" s="168" t="s">
        <v>168</v>
      </c>
      <c r="B48" s="165"/>
      <c r="C48" s="165"/>
      <c r="D48" s="165">
        <v>3</v>
      </c>
      <c r="E48" s="169" t="s">
        <v>564</v>
      </c>
      <c r="F48" s="139"/>
    </row>
    <row r="49" spans="1:6" ht="14.25" customHeight="1">
      <c r="A49" s="171" t="s">
        <v>169</v>
      </c>
      <c r="B49" s="165" t="s">
        <v>149</v>
      </c>
      <c r="C49" s="165"/>
      <c r="D49" s="165" t="s">
        <v>568</v>
      </c>
      <c r="E49" s="167" t="s">
        <v>151</v>
      </c>
      <c r="F49" s="139"/>
    </row>
    <row r="50" spans="1:6" ht="14.25" customHeight="1">
      <c r="A50" s="168" t="s">
        <v>170</v>
      </c>
      <c r="B50" s="165"/>
      <c r="C50" s="172"/>
      <c r="D50" s="165">
        <v>3</v>
      </c>
      <c r="E50" s="169" t="s">
        <v>567</v>
      </c>
      <c r="F50" s="139"/>
    </row>
    <row r="51" spans="1:6" ht="14.25" customHeight="1">
      <c r="A51" s="168" t="s">
        <v>171</v>
      </c>
      <c r="B51" s="165"/>
      <c r="C51" s="165"/>
      <c r="D51" s="165">
        <v>3</v>
      </c>
      <c r="E51" s="169" t="s">
        <v>564</v>
      </c>
      <c r="F51" s="139"/>
    </row>
    <row r="52" spans="1:6" ht="14.25" customHeight="1">
      <c r="A52" s="168" t="s">
        <v>172</v>
      </c>
      <c r="B52" s="165"/>
      <c r="C52" s="165"/>
      <c r="D52" s="165">
        <v>3</v>
      </c>
      <c r="E52" s="169" t="s">
        <v>564</v>
      </c>
      <c r="F52" s="139"/>
    </row>
    <row r="53" spans="1:6" ht="14.25" customHeight="1">
      <c r="A53" s="168" t="s">
        <v>173</v>
      </c>
      <c r="B53" s="165"/>
      <c r="C53" s="165"/>
      <c r="D53" s="165">
        <v>3</v>
      </c>
      <c r="E53" s="169" t="s">
        <v>564</v>
      </c>
      <c r="F53" s="139"/>
    </row>
    <row r="54" spans="1:6" ht="14.25" customHeight="1">
      <c r="A54" s="168" t="s">
        <v>174</v>
      </c>
      <c r="B54" s="165"/>
      <c r="C54" s="165"/>
      <c r="D54" s="165">
        <v>3</v>
      </c>
      <c r="E54" s="169" t="s">
        <v>564</v>
      </c>
      <c r="F54" s="139"/>
    </row>
    <row r="55" spans="1:6" ht="14.25" customHeight="1">
      <c r="A55" s="168" t="s">
        <v>175</v>
      </c>
      <c r="B55" s="165"/>
      <c r="C55" s="165"/>
      <c r="D55" s="165">
        <v>3</v>
      </c>
      <c r="E55" s="169" t="s">
        <v>564</v>
      </c>
      <c r="F55" s="139"/>
    </row>
    <row r="56" spans="1:6" ht="14.25" customHeight="1">
      <c r="A56" s="168" t="s">
        <v>176</v>
      </c>
      <c r="B56" s="165"/>
      <c r="C56" s="165"/>
      <c r="D56" s="165">
        <v>3</v>
      </c>
      <c r="E56" s="169" t="s">
        <v>564</v>
      </c>
      <c r="F56" s="139"/>
    </row>
    <row r="57" spans="1:6" ht="14.25" customHeight="1">
      <c r="A57" s="171" t="s">
        <v>177</v>
      </c>
      <c r="B57" s="165" t="s">
        <v>149</v>
      </c>
      <c r="C57" s="165"/>
      <c r="D57" s="166">
        <v>43622</v>
      </c>
      <c r="E57" s="167" t="s">
        <v>151</v>
      </c>
      <c r="F57" s="139"/>
    </row>
    <row r="58" spans="1:6" ht="14.25" customHeight="1">
      <c r="A58" s="168" t="s">
        <v>178</v>
      </c>
      <c r="B58" s="165"/>
      <c r="C58" s="165"/>
      <c r="D58" s="165">
        <v>3</v>
      </c>
      <c r="E58" s="169" t="s">
        <v>564</v>
      </c>
      <c r="F58" s="139"/>
    </row>
    <row r="59" spans="1:6" ht="14.25" customHeight="1">
      <c r="A59" s="168" t="s">
        <v>201</v>
      </c>
      <c r="B59" s="165"/>
      <c r="C59" s="165"/>
      <c r="D59" s="165">
        <v>3</v>
      </c>
      <c r="E59" s="169" t="s">
        <v>564</v>
      </c>
      <c r="F59" s="139"/>
    </row>
    <row r="60" spans="1:6" ht="14.25" customHeight="1">
      <c r="A60" s="171" t="s">
        <v>179</v>
      </c>
      <c r="B60" s="165" t="s">
        <v>149</v>
      </c>
      <c r="C60" s="165"/>
      <c r="D60" s="166">
        <v>43622</v>
      </c>
      <c r="E60" s="167" t="s">
        <v>151</v>
      </c>
      <c r="F60" s="139"/>
    </row>
    <row r="61" spans="1:6" ht="14.25" customHeight="1">
      <c r="A61" s="168" t="s">
        <v>180</v>
      </c>
      <c r="B61" s="165"/>
      <c r="C61" s="165"/>
      <c r="D61" s="165">
        <v>3</v>
      </c>
      <c r="E61" s="169" t="s">
        <v>564</v>
      </c>
      <c r="F61" s="139"/>
    </row>
    <row r="62" spans="1:6" ht="14.25" customHeight="1">
      <c r="A62" s="168" t="s">
        <v>181</v>
      </c>
      <c r="B62" s="165"/>
      <c r="C62" s="165"/>
      <c r="D62" s="173" t="s">
        <v>339</v>
      </c>
      <c r="E62" s="169" t="s">
        <v>564</v>
      </c>
      <c r="F62" s="139"/>
    </row>
    <row r="63" spans="1:6" ht="14.25" customHeight="1">
      <c r="A63" s="168" t="s">
        <v>182</v>
      </c>
      <c r="B63" s="165"/>
      <c r="C63" s="165"/>
      <c r="D63" s="173" t="s">
        <v>339</v>
      </c>
      <c r="E63" s="169" t="s">
        <v>564</v>
      </c>
      <c r="F63" s="139"/>
    </row>
    <row r="64" spans="1:6" ht="14.25" customHeight="1">
      <c r="A64" s="168" t="s">
        <v>183</v>
      </c>
      <c r="B64" s="165"/>
      <c r="C64" s="165"/>
      <c r="D64" s="165">
        <v>3</v>
      </c>
      <c r="E64" s="169" t="s">
        <v>564</v>
      </c>
      <c r="F64" s="139"/>
    </row>
    <row r="65" spans="1:8" ht="14.25" customHeight="1">
      <c r="A65" s="171" t="s">
        <v>184</v>
      </c>
      <c r="B65" s="224"/>
      <c r="C65" s="225"/>
      <c r="D65" s="142"/>
      <c r="E65" s="158" t="s">
        <v>151</v>
      </c>
      <c r="F65" s="139"/>
    </row>
    <row r="66" spans="1:8" ht="14.25" customHeight="1">
      <c r="A66" s="174" t="s">
        <v>185</v>
      </c>
      <c r="B66" s="139"/>
      <c r="C66" s="139"/>
      <c r="D66" s="139"/>
      <c r="E66" s="139"/>
      <c r="F66" s="139"/>
    </row>
    <row r="67" spans="1:8" ht="14.25" customHeight="1">
      <c r="A67" s="227" t="s">
        <v>194</v>
      </c>
      <c r="B67" s="228"/>
      <c r="C67" s="228"/>
      <c r="D67" s="228"/>
      <c r="E67" s="228"/>
      <c r="F67" s="176"/>
      <c r="G67" s="176"/>
      <c r="H67" s="176"/>
    </row>
    <row r="68" spans="1:8" ht="30" customHeight="1">
      <c r="A68" s="228"/>
      <c r="B68" s="228"/>
      <c r="C68" s="228"/>
      <c r="D68" s="228"/>
      <c r="E68" s="228"/>
      <c r="F68" s="176"/>
      <c r="G68" s="176"/>
      <c r="H68" s="176"/>
    </row>
    <row r="69" spans="1:8" ht="14.25" customHeight="1">
      <c r="A69" s="176"/>
      <c r="B69" s="176"/>
      <c r="C69" s="176"/>
      <c r="D69" s="176"/>
      <c r="E69" s="176"/>
      <c r="F69" s="176"/>
      <c r="G69" s="176"/>
      <c r="H69" s="176"/>
    </row>
    <row r="70" spans="1:8" ht="14.25" customHeight="1">
      <c r="A70" s="160"/>
      <c r="B70" s="160"/>
      <c r="C70" s="160"/>
      <c r="D70" s="160"/>
      <c r="E70" s="160"/>
      <c r="F70" s="160"/>
      <c r="G70" s="160"/>
      <c r="H70" s="160"/>
    </row>
    <row r="71" spans="1:8" ht="14.25" customHeight="1">
      <c r="A71" s="177" t="s">
        <v>569</v>
      </c>
      <c r="B71" s="176"/>
      <c r="C71" s="176"/>
      <c r="D71" s="174"/>
      <c r="E71" s="174"/>
      <c r="F71" s="174"/>
      <c r="G71" s="174"/>
      <c r="H71" s="160"/>
    </row>
    <row r="72" spans="1:8" ht="14.25" customHeight="1">
      <c r="A72" s="177" t="s">
        <v>570</v>
      </c>
      <c r="B72" s="176"/>
      <c r="C72" s="176"/>
      <c r="D72" s="174"/>
      <c r="E72" s="174"/>
      <c r="F72" s="174"/>
      <c r="G72" s="174"/>
      <c r="H72" s="160"/>
    </row>
    <row r="73" spans="1:8" ht="14.25" customHeight="1">
      <c r="A73" s="177" t="s">
        <v>195</v>
      </c>
      <c r="B73" s="176"/>
      <c r="C73" s="176"/>
      <c r="D73" s="176"/>
      <c r="E73" s="176"/>
      <c r="F73" s="174"/>
      <c r="G73" s="174"/>
      <c r="H73" s="160"/>
    </row>
    <row r="74" spans="1:8" ht="14.25" customHeight="1">
      <c r="A74" s="159" t="s">
        <v>196</v>
      </c>
      <c r="B74" s="176"/>
      <c r="C74" s="176"/>
      <c r="D74" s="176"/>
      <c r="E74" s="176"/>
      <c r="F74" s="176"/>
      <c r="G74" s="176"/>
      <c r="H74" s="160"/>
    </row>
    <row r="75" spans="1:8" ht="14.25" customHeight="1">
      <c r="A75" s="159" t="s">
        <v>197</v>
      </c>
      <c r="B75" s="176"/>
      <c r="C75" s="176"/>
      <c r="D75" s="176"/>
      <c r="E75" s="176"/>
      <c r="F75" s="176"/>
      <c r="G75" s="176"/>
      <c r="H75" s="160"/>
    </row>
    <row r="76" spans="1:8" ht="14.25" customHeight="1">
      <c r="A76" s="159" t="s">
        <v>198</v>
      </c>
      <c r="B76" s="176"/>
      <c r="C76" s="176"/>
      <c r="D76" s="176"/>
      <c r="E76" s="176"/>
      <c r="F76" s="176"/>
      <c r="G76" s="176"/>
      <c r="H76" s="160"/>
    </row>
    <row r="77" spans="1:8" ht="14.25" customHeight="1">
      <c r="A77" s="178" t="s">
        <v>199</v>
      </c>
      <c r="B77" s="174"/>
      <c r="C77" s="174"/>
      <c r="D77" s="174"/>
      <c r="E77" s="174"/>
      <c r="F77" s="174"/>
      <c r="G77" s="174"/>
      <c r="H77" s="160"/>
    </row>
    <row r="78" spans="1:8" ht="14.25" customHeight="1">
      <c r="A78" s="159" t="s">
        <v>200</v>
      </c>
      <c r="B78" s="176"/>
      <c r="C78" s="176"/>
      <c r="D78" s="176"/>
      <c r="E78" s="176"/>
      <c r="F78" s="176"/>
      <c r="G78" s="176"/>
      <c r="H78" s="160"/>
    </row>
    <row r="79" spans="1:8" ht="14.25" customHeight="1"/>
    <row r="80" spans="1:8"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sheetData>
  <mergeCells count="10">
    <mergeCell ref="E28:E29"/>
    <mergeCell ref="B65:C65"/>
    <mergeCell ref="A67:E68"/>
    <mergeCell ref="A2:A3"/>
    <mergeCell ref="A26:A27"/>
    <mergeCell ref="D26:E26"/>
    <mergeCell ref="D27:E27"/>
    <mergeCell ref="A28:A29"/>
    <mergeCell ref="B28:C29"/>
    <mergeCell ref="D28:D2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1000"/>
  <sheetViews>
    <sheetView topLeftCell="A16" workbookViewId="0">
      <selection sqref="A1:XFD1048576"/>
    </sheetView>
  </sheetViews>
  <sheetFormatPr defaultColWidth="13.46484375" defaultRowHeight="15" customHeight="1"/>
  <cols>
    <col min="1" max="26" width="8.1328125" style="104" customWidth="1"/>
    <col min="27" max="16384" width="13.46484375" style="104"/>
  </cols>
  <sheetData>
    <row r="1" spans="1:1" ht="14.25" customHeight="1">
      <c r="A1" s="138" t="s">
        <v>202</v>
      </c>
    </row>
    <row r="2" spans="1:1" ht="14.25" customHeight="1"/>
    <row r="3" spans="1:1" ht="14.25" customHeight="1"/>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spans="1:1" ht="14.25" customHeight="1">
      <c r="A17" s="138" t="s">
        <v>203</v>
      </c>
    </row>
    <row r="18" spans="1:1" ht="14.25" customHeight="1"/>
    <row r="19" spans="1:1" ht="14.25" customHeight="1"/>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spans="1:1" ht="14.25" customHeight="1">
      <c r="A33" s="138" t="s">
        <v>204</v>
      </c>
    </row>
    <row r="34" spans="1:1" ht="14.25" customHeight="1"/>
    <row r="35" spans="1:1" ht="14.25" customHeight="1"/>
    <row r="36" spans="1:1" ht="14.25" customHeight="1"/>
    <row r="37" spans="1:1" ht="14.25" customHeight="1"/>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DF9E-A179-4BFB-9D77-D1B969DB58BD}">
  <sheetPr>
    <pageSetUpPr fitToPage="1"/>
  </sheetPr>
  <dimension ref="A1:V56"/>
  <sheetViews>
    <sheetView zoomScale="70" zoomScaleNormal="70" workbookViewId="0">
      <selection activeCell="K40" sqref="K40"/>
    </sheetView>
  </sheetViews>
  <sheetFormatPr defaultColWidth="9.1328125" defaultRowHeight="15.75"/>
  <cols>
    <col min="1" max="1" width="15.86328125" style="19" customWidth="1"/>
    <col min="2" max="2" width="22.59765625" style="19" customWidth="1"/>
    <col min="3" max="3" width="14.86328125" style="19" customWidth="1"/>
    <col min="4" max="4" width="16.1328125" style="19" customWidth="1"/>
    <col min="5" max="5" width="16.265625" style="19" customWidth="1"/>
    <col min="6" max="6" width="18.86328125" style="19" customWidth="1"/>
    <col min="7" max="7" width="14.1328125" style="19" customWidth="1"/>
    <col min="8" max="8" width="16.1328125" style="19" customWidth="1"/>
    <col min="9" max="9" width="15.59765625" style="19" customWidth="1"/>
    <col min="10" max="10" width="12.3984375" style="19" customWidth="1"/>
    <col min="11" max="11" width="15.1328125" style="19" bestFit="1" customWidth="1"/>
    <col min="12" max="12" width="35.73046875" style="19" customWidth="1"/>
    <col min="13" max="19" width="9.1328125" style="19"/>
    <col min="20" max="20" width="10" style="19" bestFit="1" customWidth="1"/>
    <col min="21" max="16384" width="9.1328125" style="19"/>
  </cols>
  <sheetData>
    <row r="1" spans="1:13" ht="17.25">
      <c r="A1" s="18" t="s">
        <v>359</v>
      </c>
      <c r="B1" s="18"/>
      <c r="C1"/>
      <c r="D1"/>
      <c r="E1"/>
      <c r="F1"/>
      <c r="G1"/>
      <c r="H1"/>
      <c r="I1"/>
      <c r="J1"/>
      <c r="K1"/>
      <c r="L1"/>
      <c r="M1"/>
    </row>
    <row r="2" spans="1:13" ht="32.25" customHeight="1">
      <c r="A2" s="186" t="s">
        <v>95</v>
      </c>
      <c r="B2" s="74"/>
      <c r="C2" s="76" t="s">
        <v>63</v>
      </c>
      <c r="D2" s="76" t="s">
        <v>64</v>
      </c>
      <c r="E2" s="76" t="s">
        <v>105</v>
      </c>
      <c r="F2" s="41"/>
      <c r="G2" s="41"/>
      <c r="H2" s="41"/>
      <c r="I2" s="41"/>
      <c r="J2" s="41"/>
      <c r="K2" s="41"/>
      <c r="L2" s="41"/>
      <c r="M2" s="41"/>
    </row>
    <row r="3" spans="1:13" ht="42.75" customHeight="1">
      <c r="A3" s="186"/>
      <c r="B3" s="74"/>
      <c r="C3" s="42">
        <v>43922</v>
      </c>
      <c r="D3" s="75" t="s">
        <v>16</v>
      </c>
      <c r="E3" s="43" t="s">
        <v>360</v>
      </c>
      <c r="F3" s="41"/>
      <c r="G3" s="41"/>
      <c r="H3" s="41"/>
      <c r="I3" s="41"/>
      <c r="J3" s="41"/>
      <c r="K3" s="41"/>
      <c r="L3" s="41"/>
      <c r="M3" s="41"/>
    </row>
    <row r="4" spans="1:13" ht="45">
      <c r="A4" s="34" t="s">
        <v>80</v>
      </c>
      <c r="B4" s="36" t="s">
        <v>214</v>
      </c>
      <c r="C4" s="4" t="s">
        <v>56</v>
      </c>
      <c r="D4" s="4" t="s">
        <v>0</v>
      </c>
      <c r="E4" s="4" t="s">
        <v>1</v>
      </c>
      <c r="F4" s="4" t="s">
        <v>2</v>
      </c>
      <c r="G4" s="4" t="s">
        <v>3</v>
      </c>
      <c r="H4" s="4" t="s">
        <v>4</v>
      </c>
      <c r="I4" s="4" t="s">
        <v>5</v>
      </c>
      <c r="J4" s="39" t="s">
        <v>108</v>
      </c>
      <c r="K4" s="39" t="s">
        <v>210</v>
      </c>
      <c r="L4" s="5" t="s">
        <v>57</v>
      </c>
      <c r="M4" s="5" t="s">
        <v>211</v>
      </c>
    </row>
    <row r="5" spans="1:13" ht="30">
      <c r="A5" s="183" t="s">
        <v>215</v>
      </c>
      <c r="B5" s="44" t="s">
        <v>216</v>
      </c>
      <c r="C5" s="45" t="s">
        <v>217</v>
      </c>
      <c r="D5" s="45" t="s">
        <v>218</v>
      </c>
      <c r="E5" s="45" t="s">
        <v>219</v>
      </c>
      <c r="F5" s="45" t="s">
        <v>218</v>
      </c>
      <c r="G5" s="45" t="s">
        <v>220</v>
      </c>
      <c r="H5" s="45" t="s">
        <v>221</v>
      </c>
      <c r="I5" s="45" t="s">
        <v>222</v>
      </c>
      <c r="J5" s="46" t="s">
        <v>223</v>
      </c>
      <c r="K5" s="77">
        <v>5.13672E-3</v>
      </c>
      <c r="L5" s="46" t="s">
        <v>224</v>
      </c>
      <c r="M5" s="16"/>
    </row>
    <row r="6" spans="1:13" ht="30">
      <c r="A6" s="185"/>
      <c r="B6" s="44" t="s">
        <v>225</v>
      </c>
      <c r="C6" s="45">
        <v>76</v>
      </c>
      <c r="D6" s="45">
        <v>0</v>
      </c>
      <c r="E6" s="45">
        <v>118</v>
      </c>
      <c r="F6" s="45">
        <v>0</v>
      </c>
      <c r="G6" s="45">
        <v>6</v>
      </c>
      <c r="H6" s="45">
        <v>793</v>
      </c>
      <c r="I6" s="45">
        <v>4</v>
      </c>
      <c r="J6" s="47">
        <v>997</v>
      </c>
      <c r="K6" s="77">
        <v>3.4765600000000001E-3</v>
      </c>
      <c r="L6" s="48">
        <v>0</v>
      </c>
      <c r="M6" s="16"/>
    </row>
    <row r="7" spans="1:13">
      <c r="A7" s="183" t="s">
        <v>226</v>
      </c>
      <c r="B7" s="44" t="s">
        <v>227</v>
      </c>
      <c r="C7" s="187" t="s">
        <v>228</v>
      </c>
      <c r="D7" s="188"/>
      <c r="E7" s="188"/>
      <c r="F7" s="188"/>
      <c r="G7" s="188"/>
      <c r="H7" s="188"/>
      <c r="I7" s="189"/>
      <c r="J7" s="16"/>
      <c r="K7" s="77" t="s">
        <v>327</v>
      </c>
      <c r="L7" s="16"/>
      <c r="M7" s="16"/>
    </row>
    <row r="8" spans="1:13">
      <c r="A8" s="184"/>
      <c r="B8" s="44" t="s">
        <v>229</v>
      </c>
      <c r="C8" s="49">
        <v>656</v>
      </c>
      <c r="D8" s="49">
        <v>0</v>
      </c>
      <c r="E8" s="49">
        <v>367</v>
      </c>
      <c r="F8" s="49">
        <v>41</v>
      </c>
      <c r="G8" s="49">
        <v>791</v>
      </c>
      <c r="H8" s="49">
        <v>718</v>
      </c>
      <c r="I8" s="49">
        <v>1489</v>
      </c>
      <c r="J8" s="50">
        <v>4062</v>
      </c>
      <c r="K8" s="78"/>
      <c r="L8" s="51">
        <v>0</v>
      </c>
      <c r="M8" s="16"/>
    </row>
    <row r="9" spans="1:13" ht="45">
      <c r="A9" s="185"/>
      <c r="B9" s="44" t="s">
        <v>230</v>
      </c>
      <c r="C9" s="187" t="s">
        <v>228</v>
      </c>
      <c r="D9" s="188"/>
      <c r="E9" s="188"/>
      <c r="F9" s="188"/>
      <c r="G9" s="188"/>
      <c r="H9" s="188"/>
      <c r="I9" s="189"/>
      <c r="J9" s="16"/>
      <c r="K9" s="77" t="s">
        <v>327</v>
      </c>
      <c r="L9" s="16"/>
      <c r="M9" s="16"/>
    </row>
    <row r="10" spans="1:13">
      <c r="A10" s="52" t="s">
        <v>231</v>
      </c>
      <c r="B10" s="44" t="s">
        <v>231</v>
      </c>
      <c r="C10" s="53" t="s">
        <v>232</v>
      </c>
      <c r="D10" s="53" t="s">
        <v>233</v>
      </c>
      <c r="E10" s="53" t="s">
        <v>234</v>
      </c>
      <c r="F10" s="53" t="s">
        <v>235</v>
      </c>
      <c r="G10" s="53" t="s">
        <v>236</v>
      </c>
      <c r="H10" s="53" t="s">
        <v>237</v>
      </c>
      <c r="I10" s="53" t="s">
        <v>238</v>
      </c>
      <c r="J10" s="54" t="s">
        <v>239</v>
      </c>
      <c r="K10" s="78">
        <v>2.0312500000000001E-3</v>
      </c>
      <c r="L10" s="54" t="s">
        <v>240</v>
      </c>
      <c r="M10" s="16"/>
    </row>
    <row r="11" spans="1:13" ht="45">
      <c r="A11" s="183" t="s">
        <v>241</v>
      </c>
      <c r="B11" s="44" t="s">
        <v>242</v>
      </c>
      <c r="C11" s="49">
        <v>2038</v>
      </c>
      <c r="D11" s="49">
        <v>586</v>
      </c>
      <c r="E11" s="49">
        <v>5662</v>
      </c>
      <c r="F11" s="49">
        <v>63</v>
      </c>
      <c r="G11" s="49">
        <v>1285</v>
      </c>
      <c r="H11" s="49">
        <v>2894</v>
      </c>
      <c r="I11" s="49">
        <v>62</v>
      </c>
      <c r="J11" s="50" t="s">
        <v>243</v>
      </c>
      <c r="K11" s="78">
        <v>0.50878900000000005</v>
      </c>
      <c r="L11" s="51" t="s">
        <v>244</v>
      </c>
      <c r="M11" s="16"/>
    </row>
    <row r="12" spans="1:13" ht="45">
      <c r="A12" s="184"/>
      <c r="B12" s="44" t="s">
        <v>245</v>
      </c>
      <c r="C12" s="49">
        <v>1117</v>
      </c>
      <c r="D12" s="49">
        <v>0</v>
      </c>
      <c r="E12" s="49">
        <v>1257</v>
      </c>
      <c r="F12" s="49">
        <v>57</v>
      </c>
      <c r="G12" s="49">
        <v>1698</v>
      </c>
      <c r="H12" s="49">
        <v>665</v>
      </c>
      <c r="I12" s="49">
        <v>0</v>
      </c>
      <c r="J12" s="50" t="s">
        <v>246</v>
      </c>
      <c r="K12" s="78">
        <v>0.40527299999999999</v>
      </c>
      <c r="L12" s="51" t="s">
        <v>247</v>
      </c>
      <c r="M12" s="16"/>
    </row>
    <row r="13" spans="1:13" s="20" customFormat="1" ht="120">
      <c r="A13" s="185"/>
      <c r="B13" s="44" t="s">
        <v>248</v>
      </c>
      <c r="C13" s="49" t="s">
        <v>249</v>
      </c>
      <c r="D13" s="49" t="s">
        <v>218</v>
      </c>
      <c r="E13" s="49" t="s">
        <v>250</v>
      </c>
      <c r="F13" s="49" t="s">
        <v>251</v>
      </c>
      <c r="G13" s="49" t="s">
        <v>252</v>
      </c>
      <c r="H13" s="49" t="s">
        <v>253</v>
      </c>
      <c r="I13" s="49" t="s">
        <v>254</v>
      </c>
      <c r="J13" s="50" t="s">
        <v>255</v>
      </c>
      <c r="K13" s="78">
        <v>0.130859</v>
      </c>
      <c r="L13" s="55" t="s">
        <v>361</v>
      </c>
      <c r="M13" s="16"/>
    </row>
    <row r="14" spans="1:13" s="20" customFormat="1" ht="30">
      <c r="A14" s="183" t="s">
        <v>256</v>
      </c>
      <c r="B14" s="44" t="s">
        <v>257</v>
      </c>
      <c r="C14" s="49">
        <v>80</v>
      </c>
      <c r="D14" s="49">
        <v>39</v>
      </c>
      <c r="E14" s="49">
        <v>18</v>
      </c>
      <c r="F14" s="49">
        <v>7</v>
      </c>
      <c r="G14" s="49">
        <v>13</v>
      </c>
      <c r="H14" s="49">
        <v>17</v>
      </c>
      <c r="I14" s="49">
        <v>148</v>
      </c>
      <c r="J14" s="50">
        <v>322</v>
      </c>
      <c r="K14" s="78">
        <v>8.5937500000000007E-3</v>
      </c>
      <c r="L14" s="51">
        <v>0</v>
      </c>
      <c r="M14" s="16"/>
    </row>
    <row r="15" spans="1:13">
      <c r="A15" s="184"/>
      <c r="B15" s="44" t="s">
        <v>258</v>
      </c>
      <c r="C15" s="49">
        <v>33</v>
      </c>
      <c r="D15" s="49">
        <v>13</v>
      </c>
      <c r="E15" s="49">
        <v>11</v>
      </c>
      <c r="F15" s="49">
        <v>0</v>
      </c>
      <c r="G15" s="49">
        <v>0</v>
      </c>
      <c r="H15" s="49">
        <v>7</v>
      </c>
      <c r="I15" s="49">
        <v>1</v>
      </c>
      <c r="J15" s="50">
        <v>65</v>
      </c>
      <c r="K15" s="78">
        <v>2.1972999999999999E-2</v>
      </c>
      <c r="L15" s="51">
        <v>0</v>
      </c>
      <c r="M15" s="16"/>
    </row>
    <row r="16" spans="1:13" ht="30">
      <c r="A16" s="184"/>
      <c r="B16" s="44" t="s">
        <v>259</v>
      </c>
      <c r="C16" s="187" t="s">
        <v>260</v>
      </c>
      <c r="D16" s="188"/>
      <c r="E16" s="188"/>
      <c r="F16" s="188"/>
      <c r="G16" s="188"/>
      <c r="H16" s="188"/>
      <c r="I16" s="189"/>
      <c r="J16" s="54" t="s">
        <v>261</v>
      </c>
      <c r="K16" s="78">
        <v>4.6973000000000001E-2</v>
      </c>
      <c r="L16" s="56" t="s">
        <v>240</v>
      </c>
      <c r="M16" s="16"/>
    </row>
    <row r="17" spans="1:20" ht="30">
      <c r="A17" s="184"/>
      <c r="B17" s="44" t="s">
        <v>262</v>
      </c>
      <c r="C17" s="53" t="s">
        <v>263</v>
      </c>
      <c r="D17" s="53" t="s">
        <v>264</v>
      </c>
      <c r="E17" s="53" t="s">
        <v>265</v>
      </c>
      <c r="F17" s="53" t="s">
        <v>264</v>
      </c>
      <c r="G17" s="53" t="s">
        <v>266</v>
      </c>
      <c r="H17" s="53" t="s">
        <v>267</v>
      </c>
      <c r="I17" s="53" t="s">
        <v>268</v>
      </c>
      <c r="J17" s="54" t="s">
        <v>269</v>
      </c>
      <c r="K17" s="78">
        <v>1.02</v>
      </c>
      <c r="L17" s="54" t="s">
        <v>240</v>
      </c>
      <c r="M17" s="16"/>
    </row>
    <row r="18" spans="1:20">
      <c r="A18" s="185"/>
      <c r="B18" s="44" t="s">
        <v>362</v>
      </c>
      <c r="C18" s="53"/>
      <c r="D18" s="53"/>
      <c r="E18" s="53"/>
      <c r="F18" s="53"/>
      <c r="G18" s="53"/>
      <c r="H18" s="79">
        <v>159529</v>
      </c>
      <c r="I18" s="53"/>
      <c r="J18" s="60">
        <v>159529</v>
      </c>
      <c r="K18" s="78">
        <v>3.1348000000000001E-2</v>
      </c>
      <c r="L18" s="54" t="s">
        <v>363</v>
      </c>
      <c r="M18" s="16"/>
    </row>
    <row r="19" spans="1:20">
      <c r="A19" s="183" t="s">
        <v>270</v>
      </c>
      <c r="B19" s="44" t="s">
        <v>271</v>
      </c>
      <c r="C19" s="49">
        <v>2835</v>
      </c>
      <c r="D19" s="49">
        <v>1506</v>
      </c>
      <c r="E19" s="49">
        <v>84</v>
      </c>
      <c r="F19" s="49">
        <v>0</v>
      </c>
      <c r="G19" s="49">
        <v>2177</v>
      </c>
      <c r="H19" s="49">
        <v>19044</v>
      </c>
      <c r="I19" s="49">
        <v>0</v>
      </c>
      <c r="J19" s="50">
        <v>25645</v>
      </c>
      <c r="K19" s="78">
        <v>3.54492E-3</v>
      </c>
      <c r="L19" s="51">
        <v>0</v>
      </c>
      <c r="M19" s="16"/>
    </row>
    <row r="20" spans="1:20">
      <c r="A20" s="184"/>
      <c r="B20" s="57" t="s">
        <v>272</v>
      </c>
      <c r="C20" s="49">
        <v>167</v>
      </c>
      <c r="D20" s="49">
        <v>439</v>
      </c>
      <c r="E20" s="49">
        <v>11</v>
      </c>
      <c r="F20" s="49">
        <v>0</v>
      </c>
      <c r="G20" s="49">
        <v>125</v>
      </c>
      <c r="H20" s="49">
        <v>1376</v>
      </c>
      <c r="I20" s="49">
        <v>0</v>
      </c>
      <c r="J20" s="50">
        <v>2118</v>
      </c>
      <c r="K20" s="78">
        <v>7.7437999999999997E-4</v>
      </c>
      <c r="L20" s="51">
        <v>0</v>
      </c>
      <c r="M20" s="16"/>
    </row>
    <row r="21" spans="1:20">
      <c r="A21" s="185"/>
      <c r="B21" s="57" t="s">
        <v>273</v>
      </c>
      <c r="C21" s="49">
        <v>47</v>
      </c>
      <c r="D21" s="49">
        <v>129</v>
      </c>
      <c r="E21" s="49">
        <v>4</v>
      </c>
      <c r="F21" s="49">
        <v>7</v>
      </c>
      <c r="G21" s="49">
        <v>142</v>
      </c>
      <c r="H21" s="49">
        <v>1315</v>
      </c>
      <c r="I21" s="49">
        <v>95</v>
      </c>
      <c r="J21" s="50">
        <v>1739</v>
      </c>
      <c r="K21" s="78">
        <v>7.9726999999999999E-4</v>
      </c>
      <c r="L21" s="51">
        <v>0</v>
      </c>
      <c r="M21" s="16"/>
    </row>
    <row r="22" spans="1:20" ht="60">
      <c r="A22" s="183" t="s">
        <v>274</v>
      </c>
      <c r="B22" s="57" t="s">
        <v>275</v>
      </c>
      <c r="C22" s="58" t="s">
        <v>276</v>
      </c>
      <c r="D22" s="58" t="s">
        <v>277</v>
      </c>
      <c r="E22" s="58" t="s">
        <v>278</v>
      </c>
      <c r="F22" s="58" t="s">
        <v>279</v>
      </c>
      <c r="G22" s="58" t="s">
        <v>280</v>
      </c>
      <c r="H22" s="58" t="s">
        <v>281</v>
      </c>
      <c r="I22" s="58" t="s">
        <v>282</v>
      </c>
      <c r="J22" s="54" t="s">
        <v>283</v>
      </c>
      <c r="K22" s="190">
        <v>1.65</v>
      </c>
      <c r="L22" s="54" t="s">
        <v>240</v>
      </c>
      <c r="M22" s="16"/>
      <c r="N22" s="59"/>
    </row>
    <row r="23" spans="1:20" ht="60">
      <c r="A23" s="184"/>
      <c r="B23" s="57" t="s">
        <v>284</v>
      </c>
      <c r="C23" s="58" t="s">
        <v>285</v>
      </c>
      <c r="D23" s="58" t="s">
        <v>286</v>
      </c>
      <c r="E23" s="58" t="s">
        <v>287</v>
      </c>
      <c r="F23" s="58" t="s">
        <v>288</v>
      </c>
      <c r="G23" s="58" t="s">
        <v>289</v>
      </c>
      <c r="H23" s="58" t="s">
        <v>290</v>
      </c>
      <c r="I23" s="58" t="s">
        <v>291</v>
      </c>
      <c r="J23" s="54" t="s">
        <v>292</v>
      </c>
      <c r="K23" s="191"/>
      <c r="L23" s="54" t="s">
        <v>240</v>
      </c>
      <c r="M23" s="16"/>
      <c r="N23" s="59"/>
    </row>
    <row r="24" spans="1:20" ht="60">
      <c r="A24" s="184"/>
      <c r="B24" s="57" t="s">
        <v>293</v>
      </c>
      <c r="C24" s="58" t="s">
        <v>294</v>
      </c>
      <c r="D24" s="58" t="s">
        <v>295</v>
      </c>
      <c r="E24" s="58" t="s">
        <v>296</v>
      </c>
      <c r="F24" s="58" t="s">
        <v>297</v>
      </c>
      <c r="G24" s="58" t="s">
        <v>298</v>
      </c>
      <c r="H24" s="58" t="s">
        <v>299</v>
      </c>
      <c r="I24" s="58" t="s">
        <v>300</v>
      </c>
      <c r="J24" s="60" t="s">
        <v>301</v>
      </c>
      <c r="K24" s="192"/>
      <c r="L24" s="54" t="s">
        <v>240</v>
      </c>
      <c r="M24" s="16"/>
      <c r="N24" s="59"/>
    </row>
    <row r="25" spans="1:20" ht="150">
      <c r="A25" s="72" t="s">
        <v>302</v>
      </c>
      <c r="B25" s="44" t="s">
        <v>364</v>
      </c>
      <c r="C25" s="187" t="s">
        <v>304</v>
      </c>
      <c r="D25" s="188"/>
      <c r="E25" s="188"/>
      <c r="F25" s="188"/>
      <c r="G25" s="188"/>
      <c r="H25" s="188"/>
      <c r="I25" s="189"/>
      <c r="J25" s="60" t="s">
        <v>365</v>
      </c>
      <c r="K25" s="78">
        <v>7.2097999999999997E-4</v>
      </c>
      <c r="L25" s="51" t="s">
        <v>366</v>
      </c>
      <c r="M25" s="16" t="s">
        <v>367</v>
      </c>
      <c r="S25" s="59">
        <f>((150-T25)/T25)</f>
        <v>0.15384615384615385</v>
      </c>
      <c r="T25" s="19">
        <v>130</v>
      </c>
    </row>
    <row r="26" spans="1:20">
      <c r="A26" s="183" t="s">
        <v>306</v>
      </c>
      <c r="B26" s="44" t="s">
        <v>307</v>
      </c>
      <c r="C26" s="61">
        <v>1448</v>
      </c>
      <c r="D26" s="61">
        <v>4</v>
      </c>
      <c r="E26" s="61">
        <v>0</v>
      </c>
      <c r="F26" s="61">
        <v>44</v>
      </c>
      <c r="G26" s="61">
        <v>318</v>
      </c>
      <c r="H26" s="61">
        <v>255</v>
      </c>
      <c r="I26" s="49">
        <v>101</v>
      </c>
      <c r="J26" s="50">
        <v>2170</v>
      </c>
      <c r="K26" s="78">
        <v>8.9645000000000002E-4</v>
      </c>
      <c r="L26" s="51">
        <v>0</v>
      </c>
      <c r="M26" s="16"/>
    </row>
    <row r="27" spans="1:20">
      <c r="A27" s="184"/>
      <c r="B27" s="44" t="s">
        <v>308</v>
      </c>
      <c r="C27" s="61">
        <v>842</v>
      </c>
      <c r="D27" s="61">
        <v>308</v>
      </c>
      <c r="E27" s="61">
        <v>134</v>
      </c>
      <c r="F27" s="61">
        <v>0</v>
      </c>
      <c r="G27" s="61">
        <v>341</v>
      </c>
      <c r="H27" s="61">
        <v>470</v>
      </c>
      <c r="I27" s="49"/>
      <c r="J27" s="62">
        <v>2561</v>
      </c>
      <c r="K27" s="80">
        <v>1.9433600000000001E-3</v>
      </c>
      <c r="L27" s="51">
        <v>0</v>
      </c>
      <c r="M27" s="16"/>
    </row>
    <row r="28" spans="1:20">
      <c r="A28" s="185"/>
      <c r="B28" s="44" t="s">
        <v>309</v>
      </c>
      <c r="C28" s="193" t="s">
        <v>304</v>
      </c>
      <c r="D28" s="194"/>
      <c r="E28" s="194"/>
      <c r="F28" s="194"/>
      <c r="G28" s="194"/>
      <c r="H28" s="194"/>
      <c r="I28" s="195"/>
      <c r="J28" s="50">
        <v>6898</v>
      </c>
      <c r="K28" s="78">
        <v>4.5117200000000003E-3</v>
      </c>
      <c r="L28" s="51">
        <v>0</v>
      </c>
      <c r="M28" s="16"/>
    </row>
    <row r="29" spans="1:20">
      <c r="A29" s="183" t="s">
        <v>310</v>
      </c>
      <c r="B29" s="44" t="s">
        <v>311</v>
      </c>
      <c r="C29" s="45" t="s">
        <v>312</v>
      </c>
      <c r="D29" s="45" t="s">
        <v>313</v>
      </c>
      <c r="E29" s="45" t="s">
        <v>314</v>
      </c>
      <c r="F29" s="45" t="s">
        <v>218</v>
      </c>
      <c r="G29" s="45" t="s">
        <v>315</v>
      </c>
      <c r="H29" s="45" t="s">
        <v>316</v>
      </c>
      <c r="I29" s="45" t="s">
        <v>317</v>
      </c>
      <c r="J29" s="47" t="s">
        <v>318</v>
      </c>
      <c r="K29" s="77">
        <v>1.10352E-3</v>
      </c>
      <c r="L29" s="46" t="s">
        <v>224</v>
      </c>
      <c r="M29" s="16"/>
    </row>
    <row r="30" spans="1:20">
      <c r="A30" s="185"/>
      <c r="B30" s="44" t="s">
        <v>319</v>
      </c>
      <c r="C30" s="45">
        <v>21</v>
      </c>
      <c r="D30" s="45">
        <v>0</v>
      </c>
      <c r="E30" s="45">
        <v>0</v>
      </c>
      <c r="F30" s="45">
        <v>0</v>
      </c>
      <c r="G30" s="45">
        <v>0</v>
      </c>
      <c r="H30" s="45">
        <v>12</v>
      </c>
      <c r="I30" s="45">
        <v>1</v>
      </c>
      <c r="J30" s="47">
        <v>34</v>
      </c>
      <c r="K30" s="77">
        <v>3.2043000000000002E-4</v>
      </c>
      <c r="L30" s="48">
        <v>0</v>
      </c>
      <c r="M30" s="16"/>
    </row>
    <row r="31" spans="1:20" ht="14.25" customHeight="1">
      <c r="A31" s="183" t="s">
        <v>320</v>
      </c>
      <c r="B31" s="44" t="s">
        <v>321</v>
      </c>
      <c r="C31" s="187" t="s">
        <v>322</v>
      </c>
      <c r="D31" s="188"/>
      <c r="E31" s="188"/>
      <c r="F31" s="188"/>
      <c r="G31" s="188"/>
      <c r="H31" s="188"/>
      <c r="I31" s="189"/>
      <c r="J31" s="50">
        <v>8</v>
      </c>
      <c r="K31" s="78">
        <v>0.10253900000000001</v>
      </c>
      <c r="L31" s="51">
        <v>0</v>
      </c>
      <c r="M31" s="16"/>
    </row>
    <row r="32" spans="1:20" ht="30">
      <c r="A32" s="184"/>
      <c r="B32" s="44" t="s">
        <v>323</v>
      </c>
      <c r="C32" s="49">
        <v>47</v>
      </c>
      <c r="D32" s="49">
        <v>19</v>
      </c>
      <c r="E32" s="49">
        <v>42</v>
      </c>
      <c r="F32" s="49">
        <v>9</v>
      </c>
      <c r="G32" s="49">
        <v>59</v>
      </c>
      <c r="H32" s="49">
        <v>47</v>
      </c>
      <c r="I32" s="49">
        <v>0</v>
      </c>
      <c r="J32" s="50">
        <v>198</v>
      </c>
      <c r="K32" s="78">
        <v>7.3632799999999998E-3</v>
      </c>
      <c r="L32" s="51">
        <v>0</v>
      </c>
      <c r="M32" s="16"/>
    </row>
    <row r="33" spans="1:22">
      <c r="A33" s="184"/>
      <c r="B33" s="44" t="s">
        <v>324</v>
      </c>
      <c r="C33" s="49">
        <v>7</v>
      </c>
      <c r="D33" s="49">
        <v>0</v>
      </c>
      <c r="E33" s="49">
        <v>8</v>
      </c>
      <c r="F33" s="49">
        <v>2</v>
      </c>
      <c r="G33" s="49">
        <v>4</v>
      </c>
      <c r="H33" s="49">
        <v>6</v>
      </c>
      <c r="I33" s="49">
        <v>0</v>
      </c>
      <c r="J33" s="50">
        <v>21</v>
      </c>
      <c r="K33" s="78">
        <v>1.2500000000000001E-2</v>
      </c>
      <c r="L33" s="51">
        <v>0</v>
      </c>
      <c r="M33" s="16"/>
    </row>
    <row r="34" spans="1:22">
      <c r="A34" s="184"/>
      <c r="B34" s="44" t="s">
        <v>325</v>
      </c>
      <c r="C34" s="187" t="s">
        <v>322</v>
      </c>
      <c r="D34" s="188"/>
      <c r="E34" s="188"/>
      <c r="F34" s="188"/>
      <c r="G34" s="188"/>
      <c r="H34" s="188"/>
      <c r="I34" s="189"/>
      <c r="J34" s="50">
        <v>11</v>
      </c>
      <c r="K34" s="78">
        <v>0.306641</v>
      </c>
      <c r="L34" s="51">
        <v>0</v>
      </c>
      <c r="M34" s="16"/>
    </row>
    <row r="35" spans="1:22">
      <c r="A35" s="185"/>
      <c r="B35" s="44" t="s">
        <v>326</v>
      </c>
      <c r="C35" s="49">
        <v>7</v>
      </c>
      <c r="D35" s="49">
        <v>5</v>
      </c>
      <c r="E35" s="49">
        <v>1</v>
      </c>
      <c r="F35" s="49">
        <v>2</v>
      </c>
      <c r="G35" s="49">
        <v>5</v>
      </c>
      <c r="H35" s="49">
        <v>1</v>
      </c>
      <c r="I35" s="49">
        <v>0</v>
      </c>
      <c r="J35" s="50">
        <v>20</v>
      </c>
      <c r="K35" s="78">
        <v>3.125E-2</v>
      </c>
      <c r="L35" s="51" t="s">
        <v>327</v>
      </c>
      <c r="M35" s="16"/>
      <c r="O35"/>
      <c r="P35"/>
      <c r="Q35"/>
      <c r="R35"/>
      <c r="S35"/>
      <c r="T35"/>
      <c r="U35"/>
      <c r="V35"/>
    </row>
    <row r="36" spans="1:22">
      <c r="A36" s="52" t="s">
        <v>328</v>
      </c>
      <c r="B36" s="44" t="s">
        <v>329</v>
      </c>
      <c r="C36" s="49">
        <v>626</v>
      </c>
      <c r="D36" s="49">
        <v>10</v>
      </c>
      <c r="E36" s="49">
        <v>499</v>
      </c>
      <c r="F36" s="49">
        <v>0</v>
      </c>
      <c r="G36" s="49">
        <v>17</v>
      </c>
      <c r="H36" s="49">
        <v>2800</v>
      </c>
      <c r="I36" s="49">
        <v>38</v>
      </c>
      <c r="J36" s="50">
        <v>3933</v>
      </c>
      <c r="K36" s="78">
        <v>6.5332000000000003E-3</v>
      </c>
      <c r="L36" s="51">
        <v>0</v>
      </c>
      <c r="M36" s="16"/>
      <c r="N36" s="63"/>
      <c r="O36"/>
      <c r="P36"/>
      <c r="Q36"/>
      <c r="R36"/>
      <c r="S36"/>
      <c r="T36"/>
      <c r="U36"/>
      <c r="V36"/>
    </row>
    <row r="37" spans="1:22" ht="30">
      <c r="A37" s="183" t="s">
        <v>330</v>
      </c>
      <c r="B37" s="44" t="s">
        <v>331</v>
      </c>
      <c r="C37" s="49">
        <v>104</v>
      </c>
      <c r="D37" s="49">
        <v>8</v>
      </c>
      <c r="E37" s="49">
        <v>42</v>
      </c>
      <c r="F37" s="49">
        <v>7</v>
      </c>
      <c r="G37" s="49">
        <v>69</v>
      </c>
      <c r="H37" s="49">
        <v>55</v>
      </c>
      <c r="I37" s="49">
        <v>130</v>
      </c>
      <c r="J37" s="50">
        <v>415</v>
      </c>
      <c r="K37" s="190">
        <v>3.8910000000000003E-4</v>
      </c>
      <c r="L37" s="51">
        <v>0</v>
      </c>
      <c r="M37" s="16"/>
    </row>
    <row r="38" spans="1:22">
      <c r="A38" s="184"/>
      <c r="B38" s="44" t="s">
        <v>332</v>
      </c>
      <c r="C38" s="49">
        <v>63</v>
      </c>
      <c r="D38" s="49">
        <v>6</v>
      </c>
      <c r="E38" s="49">
        <v>27</v>
      </c>
      <c r="F38" s="49">
        <v>4</v>
      </c>
      <c r="G38" s="49">
        <v>51</v>
      </c>
      <c r="H38" s="49">
        <v>38</v>
      </c>
      <c r="I38" s="49">
        <v>0</v>
      </c>
      <c r="J38" s="50">
        <v>166</v>
      </c>
      <c r="K38" s="192"/>
      <c r="L38" s="51">
        <v>0</v>
      </c>
      <c r="M38" s="16"/>
    </row>
    <row r="39" spans="1:22">
      <c r="A39" s="185"/>
      <c r="B39" s="44" t="s">
        <v>329</v>
      </c>
      <c r="C39" s="49">
        <v>19</v>
      </c>
      <c r="D39" s="49">
        <v>0</v>
      </c>
      <c r="E39" s="49">
        <v>31</v>
      </c>
      <c r="F39" s="49">
        <v>0</v>
      </c>
      <c r="G39" s="49">
        <v>33</v>
      </c>
      <c r="H39" s="49">
        <v>112</v>
      </c>
      <c r="I39" s="49">
        <v>15</v>
      </c>
      <c r="J39" s="50">
        <v>209</v>
      </c>
      <c r="K39" s="78">
        <v>4.6043000000000001E-4</v>
      </c>
      <c r="L39" s="51">
        <v>0</v>
      </c>
      <c r="M39" s="16"/>
    </row>
    <row r="40" spans="1:22" ht="30">
      <c r="A40" s="183" t="s">
        <v>333</v>
      </c>
      <c r="B40" s="44" t="s">
        <v>334</v>
      </c>
      <c r="C40" s="49">
        <v>68</v>
      </c>
      <c r="D40" s="49">
        <v>6</v>
      </c>
      <c r="E40" s="49">
        <v>3</v>
      </c>
      <c r="F40" s="49">
        <v>0</v>
      </c>
      <c r="G40" s="49">
        <v>4</v>
      </c>
      <c r="H40" s="49">
        <v>117</v>
      </c>
      <c r="I40" s="49">
        <v>0</v>
      </c>
      <c r="J40" s="50">
        <v>198</v>
      </c>
      <c r="K40" s="78">
        <v>6.8569200000000001E-5</v>
      </c>
      <c r="L40" s="64">
        <v>0</v>
      </c>
      <c r="M40" s="16"/>
    </row>
    <row r="41" spans="1:22">
      <c r="A41" s="184"/>
      <c r="B41" s="44" t="s">
        <v>335</v>
      </c>
      <c r="C41" s="49">
        <v>8</v>
      </c>
      <c r="D41" s="49">
        <v>0</v>
      </c>
      <c r="E41" s="49">
        <v>6</v>
      </c>
      <c r="F41" s="49">
        <v>0</v>
      </c>
      <c r="G41" s="49">
        <v>141</v>
      </c>
      <c r="H41" s="49">
        <v>8</v>
      </c>
      <c r="I41" s="49">
        <v>0</v>
      </c>
      <c r="J41" s="50">
        <v>163</v>
      </c>
      <c r="K41" s="78">
        <v>5.0830999999999999E-4</v>
      </c>
      <c r="L41" s="51">
        <v>0</v>
      </c>
      <c r="M41" s="16"/>
    </row>
    <row r="42" spans="1:22" ht="30">
      <c r="A42" s="184"/>
      <c r="B42" s="44" t="s">
        <v>336</v>
      </c>
      <c r="C42" s="49">
        <v>218</v>
      </c>
      <c r="D42" s="49">
        <v>2</v>
      </c>
      <c r="E42" s="49">
        <v>142</v>
      </c>
      <c r="F42" s="49">
        <v>2</v>
      </c>
      <c r="G42" s="49">
        <v>69</v>
      </c>
      <c r="H42" s="49">
        <v>253</v>
      </c>
      <c r="I42" s="49">
        <v>0</v>
      </c>
      <c r="J42" s="50">
        <v>686</v>
      </c>
      <c r="K42" s="78">
        <v>1.7675799999999999E-3</v>
      </c>
      <c r="L42" s="51">
        <v>0</v>
      </c>
      <c r="M42" s="16"/>
    </row>
    <row r="43" spans="1:22" ht="30">
      <c r="A43" s="184"/>
      <c r="B43" s="44" t="s">
        <v>337</v>
      </c>
      <c r="C43" s="49">
        <v>161</v>
      </c>
      <c r="D43" s="49">
        <v>0</v>
      </c>
      <c r="E43" s="49">
        <v>64</v>
      </c>
      <c r="F43" s="49">
        <v>2</v>
      </c>
      <c r="G43" s="49">
        <v>17</v>
      </c>
      <c r="H43" s="49">
        <v>193</v>
      </c>
      <c r="I43" s="49">
        <v>0</v>
      </c>
      <c r="J43" s="50">
        <v>437</v>
      </c>
      <c r="K43" s="78">
        <v>1.2695300000000001E-3</v>
      </c>
      <c r="L43" s="51">
        <v>0</v>
      </c>
      <c r="M43" s="16"/>
    </row>
    <row r="44" spans="1:22">
      <c r="A44" s="184"/>
      <c r="B44" s="57" t="s">
        <v>338</v>
      </c>
      <c r="C44" s="65" t="s">
        <v>339</v>
      </c>
      <c r="D44" s="65" t="s">
        <v>339</v>
      </c>
      <c r="E44" s="65" t="s">
        <v>339</v>
      </c>
      <c r="F44" s="65" t="s">
        <v>339</v>
      </c>
      <c r="G44" s="65" t="s">
        <v>339</v>
      </c>
      <c r="H44" s="65" t="s">
        <v>339</v>
      </c>
      <c r="I44" s="45">
        <v>8771</v>
      </c>
      <c r="J44" s="47">
        <v>8771</v>
      </c>
      <c r="K44" s="77">
        <v>2.8710900000000002E-3</v>
      </c>
      <c r="L44" s="51">
        <v>0</v>
      </c>
      <c r="M44" s="16"/>
    </row>
    <row r="45" spans="1:22">
      <c r="A45" s="184"/>
      <c r="B45" s="57" t="s">
        <v>340</v>
      </c>
      <c r="C45" s="45">
        <v>402</v>
      </c>
      <c r="D45" s="45">
        <v>5</v>
      </c>
      <c r="E45" s="45">
        <v>95</v>
      </c>
      <c r="F45" s="45">
        <v>8</v>
      </c>
      <c r="G45" s="45">
        <v>409</v>
      </c>
      <c r="H45" s="45">
        <v>308</v>
      </c>
      <c r="I45" s="45">
        <v>9331</v>
      </c>
      <c r="J45" s="47">
        <v>10558</v>
      </c>
      <c r="K45" s="77">
        <v>2.1386700000000001E-3</v>
      </c>
      <c r="L45" s="51">
        <v>0</v>
      </c>
      <c r="M45" s="16"/>
    </row>
    <row r="46" spans="1:22">
      <c r="A46" s="185"/>
      <c r="B46" s="57" t="s">
        <v>341</v>
      </c>
      <c r="C46" s="66" t="s">
        <v>342</v>
      </c>
      <c r="D46" s="73">
        <v>0</v>
      </c>
      <c r="E46" s="66" t="s">
        <v>343</v>
      </c>
      <c r="F46" s="66" t="s">
        <v>344</v>
      </c>
      <c r="G46" s="66" t="s">
        <v>345</v>
      </c>
      <c r="H46" s="66" t="s">
        <v>346</v>
      </c>
      <c r="I46" s="66">
        <v>0</v>
      </c>
      <c r="J46" s="54" t="s">
        <v>347</v>
      </c>
      <c r="K46" s="78">
        <v>6.7139000000000001E-4</v>
      </c>
      <c r="L46" s="67" t="s">
        <v>240</v>
      </c>
      <c r="M46" s="16"/>
    </row>
    <row r="47" spans="1:22" ht="150">
      <c r="A47" s="183" t="s">
        <v>348</v>
      </c>
      <c r="B47" s="44" t="s">
        <v>349</v>
      </c>
      <c r="C47" s="49">
        <v>170</v>
      </c>
      <c r="D47" s="49">
        <v>78</v>
      </c>
      <c r="E47" s="49">
        <v>46</v>
      </c>
      <c r="F47" s="49">
        <v>45</v>
      </c>
      <c r="G47" s="49">
        <v>0</v>
      </c>
      <c r="H47" s="49">
        <v>0</v>
      </c>
      <c r="I47" s="49">
        <v>15</v>
      </c>
      <c r="J47" s="50">
        <v>186</v>
      </c>
      <c r="K47" s="81">
        <v>1.8692000000000001E-4</v>
      </c>
      <c r="L47" s="51">
        <v>-0.47</v>
      </c>
      <c r="M47" s="16" t="s">
        <v>368</v>
      </c>
      <c r="P47"/>
      <c r="Q47"/>
      <c r="R47"/>
      <c r="S47" s="59">
        <f>((J47-T47)/T47)</f>
        <v>-0.47457627118644069</v>
      </c>
      <c r="T47">
        <v>354</v>
      </c>
    </row>
    <row r="48" spans="1:22">
      <c r="A48" s="185"/>
      <c r="B48" s="44" t="s">
        <v>350</v>
      </c>
      <c r="C48" s="49">
        <v>118</v>
      </c>
      <c r="D48" s="49">
        <v>0</v>
      </c>
      <c r="E48" s="49">
        <v>19</v>
      </c>
      <c r="F48" s="49">
        <v>0</v>
      </c>
      <c r="G48" s="49">
        <v>0</v>
      </c>
      <c r="H48" s="49">
        <v>0</v>
      </c>
      <c r="I48" s="49">
        <v>0</v>
      </c>
      <c r="J48" s="50">
        <v>137</v>
      </c>
      <c r="K48" s="82">
        <v>2.1744000000000001E-4</v>
      </c>
      <c r="L48" s="51">
        <v>0</v>
      </c>
      <c r="M48" s="16"/>
      <c r="O48"/>
      <c r="P48"/>
      <c r="Q48"/>
      <c r="R48"/>
      <c r="S48"/>
    </row>
    <row r="49" spans="1:13" ht="30">
      <c r="A49" s="68" t="s">
        <v>351</v>
      </c>
      <c r="B49" s="69" t="s">
        <v>352</v>
      </c>
      <c r="C49" s="68" t="s">
        <v>353</v>
      </c>
      <c r="D49" s="70">
        <v>0</v>
      </c>
      <c r="E49" s="68" t="s">
        <v>354</v>
      </c>
      <c r="F49" s="70" t="s">
        <v>355</v>
      </c>
      <c r="G49" s="68" t="s">
        <v>356</v>
      </c>
      <c r="H49" s="68" t="s">
        <v>357</v>
      </c>
      <c r="I49" s="70">
        <v>0</v>
      </c>
      <c r="J49" s="83" t="s">
        <v>358</v>
      </c>
      <c r="K49" s="81">
        <v>6.9426999999999998E-4</v>
      </c>
      <c r="L49" s="84">
        <v>0</v>
      </c>
      <c r="M49" s="16"/>
    </row>
    <row r="50" spans="1:13">
      <c r="A50" s="37" t="s">
        <v>208</v>
      </c>
      <c r="B50" s="37"/>
      <c r="C50" s="20"/>
      <c r="D50" s="20"/>
      <c r="E50" s="20"/>
    </row>
    <row r="51" spans="1:13">
      <c r="A51" s="37" t="s">
        <v>207</v>
      </c>
      <c r="B51" s="37"/>
      <c r="C51" s="20"/>
      <c r="D51" s="20"/>
      <c r="E51" s="20"/>
    </row>
    <row r="52" spans="1:13">
      <c r="A52" s="8" t="s">
        <v>109</v>
      </c>
      <c r="B52" s="8"/>
      <c r="C52" s="20"/>
      <c r="D52" s="20"/>
      <c r="E52" s="20"/>
    </row>
    <row r="53" spans="1:13">
      <c r="A53" s="8" t="s">
        <v>82</v>
      </c>
      <c r="B53" s="8"/>
      <c r="C53" s="20"/>
      <c r="D53" s="20"/>
      <c r="E53" s="20"/>
    </row>
    <row r="54" spans="1:13">
      <c r="A54" s="8" t="s">
        <v>81</v>
      </c>
      <c r="B54" s="8"/>
      <c r="C54" s="20"/>
      <c r="D54" s="20"/>
      <c r="E54" s="20"/>
    </row>
    <row r="55" spans="1:13">
      <c r="A55" s="8" t="s">
        <v>209</v>
      </c>
      <c r="B55" s="8"/>
      <c r="C55" s="20"/>
      <c r="D55" s="20"/>
      <c r="E55" s="20"/>
    </row>
    <row r="56" spans="1:13">
      <c r="A56" s="8" t="s">
        <v>212</v>
      </c>
      <c r="B56" s="71"/>
      <c r="C56"/>
      <c r="D56"/>
      <c r="E56"/>
    </row>
  </sheetData>
  <mergeCells count="22">
    <mergeCell ref="K22:K24"/>
    <mergeCell ref="K37:K38"/>
    <mergeCell ref="A37:A39"/>
    <mergeCell ref="A40:A46"/>
    <mergeCell ref="A47:A48"/>
    <mergeCell ref="A26:A28"/>
    <mergeCell ref="C28:I28"/>
    <mergeCell ref="A29:A30"/>
    <mergeCell ref="A31:A35"/>
    <mergeCell ref="C31:I31"/>
    <mergeCell ref="C34:I34"/>
    <mergeCell ref="C16:I16"/>
    <mergeCell ref="C25:I25"/>
    <mergeCell ref="A14:A18"/>
    <mergeCell ref="A19:A21"/>
    <mergeCell ref="A22:A24"/>
    <mergeCell ref="A11:A13"/>
    <mergeCell ref="A2:A3"/>
    <mergeCell ref="A5:A6"/>
    <mergeCell ref="A7:A9"/>
    <mergeCell ref="C7:I7"/>
    <mergeCell ref="C9:I9"/>
  </mergeCells>
  <pageMargins left="0.70866141732283472" right="0.70866141732283472" top="0.74803149606299213" bottom="0.74803149606299213" header="0.31496062992125984" footer="0.31496062992125984"/>
  <pageSetup paperSize="9" scale="65"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4"/>
  <sheetViews>
    <sheetView topLeftCell="A10" zoomScaleNormal="100" workbookViewId="0">
      <selection activeCell="D20" sqref="D20:D25"/>
    </sheetView>
  </sheetViews>
  <sheetFormatPr defaultRowHeight="14.25"/>
  <cols>
    <col min="1" max="1" width="17.1328125" customWidth="1"/>
    <col min="2" max="2" width="31.86328125" bestFit="1" customWidth="1"/>
    <col min="3" max="3" width="17.1328125" customWidth="1"/>
    <col min="4" max="4" width="14.59765625" customWidth="1"/>
    <col min="5" max="5" width="16.265625" customWidth="1"/>
    <col min="6" max="6" width="14.265625" customWidth="1"/>
    <col min="7" max="7" width="14.73046875" bestFit="1" customWidth="1"/>
    <col min="8" max="8" width="12.1328125" customWidth="1"/>
    <col min="9" max="9" width="11.59765625" customWidth="1"/>
    <col min="10" max="10" width="12.59765625" customWidth="1"/>
    <col min="11" max="11" width="11.1328125" bestFit="1" customWidth="1"/>
    <col min="12" max="12" width="15.59765625" customWidth="1"/>
    <col min="13" max="13" width="15.265625" customWidth="1"/>
    <col min="14" max="14" width="15.1328125" customWidth="1"/>
    <col min="15" max="15" width="11.1328125" bestFit="1" customWidth="1"/>
    <col min="16" max="16" width="49" bestFit="1" customWidth="1"/>
    <col min="17" max="17" width="11.1328125" bestFit="1" customWidth="1"/>
    <col min="19" max="19" width="10" bestFit="1" customWidth="1"/>
  </cols>
  <sheetData>
    <row r="1" spans="1:17" ht="20.65">
      <c r="A1" s="85" t="s">
        <v>369</v>
      </c>
      <c r="B1" s="85"/>
      <c r="C1" s="18"/>
      <c r="D1" s="18"/>
      <c r="E1" s="19"/>
      <c r="F1" s="19"/>
      <c r="G1" s="19"/>
      <c r="H1" s="19"/>
      <c r="I1" s="19"/>
      <c r="J1" s="19"/>
      <c r="K1" s="19"/>
      <c r="L1" s="19"/>
      <c r="M1" s="19"/>
      <c r="N1" s="19"/>
    </row>
    <row r="2" spans="1:17" ht="51" customHeight="1">
      <c r="A2" s="186" t="s">
        <v>94</v>
      </c>
      <c r="B2" s="74"/>
      <c r="C2" s="76" t="s">
        <v>63</v>
      </c>
      <c r="D2" s="76" t="s">
        <v>64</v>
      </c>
      <c r="E2" s="38" t="s">
        <v>106</v>
      </c>
      <c r="F2" s="38" t="s">
        <v>107</v>
      </c>
      <c r="G2" s="41"/>
      <c r="H2" s="41"/>
      <c r="I2" s="41"/>
      <c r="J2" s="41"/>
      <c r="K2" s="41"/>
      <c r="L2" s="41"/>
      <c r="M2" s="41"/>
      <c r="N2" s="41"/>
    </row>
    <row r="3" spans="1:17" ht="36.6" customHeight="1">
      <c r="A3" s="186"/>
      <c r="B3" s="74"/>
      <c r="C3" s="42">
        <v>43922</v>
      </c>
      <c r="D3" s="75" t="s">
        <v>16</v>
      </c>
      <c r="E3" s="86">
        <v>1</v>
      </c>
      <c r="F3" s="86">
        <v>1</v>
      </c>
      <c r="G3" s="41"/>
      <c r="H3" s="41"/>
      <c r="I3" s="41"/>
      <c r="J3" s="41"/>
      <c r="K3" s="41"/>
      <c r="L3" s="41"/>
      <c r="M3" s="41"/>
      <c r="N3" s="41"/>
    </row>
    <row r="4" spans="1:17" ht="45">
      <c r="A4" s="34" t="s">
        <v>80</v>
      </c>
      <c r="B4" s="34"/>
      <c r="C4" s="28" t="s">
        <v>67</v>
      </c>
      <c r="D4" s="28" t="s">
        <v>79</v>
      </c>
      <c r="E4" s="28" t="s">
        <v>68</v>
      </c>
      <c r="F4" s="28" t="s">
        <v>56</v>
      </c>
      <c r="G4" s="28" t="s">
        <v>0</v>
      </c>
      <c r="H4" s="28" t="s">
        <v>1</v>
      </c>
      <c r="I4" s="28" t="s">
        <v>35</v>
      </c>
      <c r="J4" s="28" t="s">
        <v>36</v>
      </c>
      <c r="K4" s="28" t="s">
        <v>4</v>
      </c>
      <c r="L4" s="28" t="s">
        <v>37</v>
      </c>
      <c r="M4" s="87" t="s">
        <v>34</v>
      </c>
      <c r="N4" s="39" t="s">
        <v>210</v>
      </c>
      <c r="O4" s="87" t="s">
        <v>57</v>
      </c>
    </row>
    <row r="5" spans="1:17" ht="30">
      <c r="A5" s="196" t="s">
        <v>370</v>
      </c>
      <c r="B5" s="196" t="s">
        <v>371</v>
      </c>
      <c r="C5" s="88" t="s">
        <v>372</v>
      </c>
      <c r="D5" s="180">
        <v>43535</v>
      </c>
      <c r="E5" s="35" t="s">
        <v>373</v>
      </c>
      <c r="F5" s="89">
        <v>14680897</v>
      </c>
      <c r="G5" s="89">
        <v>2095431</v>
      </c>
      <c r="H5" s="89">
        <v>413730</v>
      </c>
      <c r="I5" s="89">
        <v>487999</v>
      </c>
      <c r="J5" s="89">
        <v>2571864</v>
      </c>
      <c r="K5" s="89">
        <v>719594</v>
      </c>
      <c r="L5" s="89">
        <v>0</v>
      </c>
      <c r="M5" s="90">
        <v>20969020</v>
      </c>
      <c r="N5" s="16">
        <v>3.03</v>
      </c>
      <c r="O5" s="91">
        <v>0</v>
      </c>
    </row>
    <row r="6" spans="1:17" ht="15">
      <c r="A6" s="196"/>
      <c r="B6" s="196"/>
      <c r="C6" s="88" t="s">
        <v>374</v>
      </c>
      <c r="D6" s="180">
        <v>44185</v>
      </c>
      <c r="E6" s="197" t="s">
        <v>375</v>
      </c>
      <c r="F6" s="89">
        <v>381703322</v>
      </c>
      <c r="G6" s="89">
        <v>54481206</v>
      </c>
      <c r="H6" s="89">
        <v>10756980</v>
      </c>
      <c r="I6" s="89">
        <v>12687974</v>
      </c>
      <c r="J6" s="89">
        <v>66868464</v>
      </c>
      <c r="K6" s="89">
        <v>18709444</v>
      </c>
      <c r="L6" s="89">
        <v>0</v>
      </c>
      <c r="M6" s="90">
        <v>545207390</v>
      </c>
      <c r="N6" s="198">
        <v>3.67</v>
      </c>
      <c r="O6" s="91">
        <v>0</v>
      </c>
      <c r="Q6" s="92"/>
    </row>
    <row r="7" spans="1:17" ht="15">
      <c r="A7" s="196"/>
      <c r="B7" s="196"/>
      <c r="C7" s="88" t="s">
        <v>376</v>
      </c>
      <c r="D7" s="180">
        <v>44185</v>
      </c>
      <c r="E7" s="197"/>
      <c r="F7" s="89">
        <v>381703322</v>
      </c>
      <c r="G7" s="89">
        <v>54481206</v>
      </c>
      <c r="H7" s="89">
        <v>10756980</v>
      </c>
      <c r="I7" s="89">
        <v>12687974</v>
      </c>
      <c r="J7" s="89">
        <v>66868464</v>
      </c>
      <c r="K7" s="89">
        <v>18709444</v>
      </c>
      <c r="L7" s="89">
        <v>0</v>
      </c>
      <c r="M7" s="90">
        <v>545207390</v>
      </c>
      <c r="N7" s="199"/>
      <c r="O7" s="91">
        <v>0</v>
      </c>
    </row>
    <row r="8" spans="1:17" ht="15">
      <c r="A8" s="196"/>
      <c r="B8" s="196"/>
      <c r="C8" s="88" t="s">
        <v>377</v>
      </c>
      <c r="D8" s="180">
        <v>44185</v>
      </c>
      <c r="E8" s="197"/>
      <c r="F8" s="89">
        <v>381703322</v>
      </c>
      <c r="G8" s="89">
        <v>54481206</v>
      </c>
      <c r="H8" s="89">
        <v>10756980</v>
      </c>
      <c r="I8" s="89">
        <v>12687974</v>
      </c>
      <c r="J8" s="89">
        <v>66868464</v>
      </c>
      <c r="K8" s="89">
        <v>18709444</v>
      </c>
      <c r="L8" s="89">
        <v>0</v>
      </c>
      <c r="M8" s="90">
        <v>545207390</v>
      </c>
      <c r="N8" s="199"/>
      <c r="O8" s="91">
        <v>0</v>
      </c>
    </row>
    <row r="9" spans="1:17" ht="30">
      <c r="A9" s="196"/>
      <c r="B9" s="196"/>
      <c r="C9" s="88" t="s">
        <v>378</v>
      </c>
      <c r="D9" s="180">
        <v>44185</v>
      </c>
      <c r="E9" s="197"/>
      <c r="F9" s="89">
        <v>381703322</v>
      </c>
      <c r="G9" s="89">
        <v>54481206</v>
      </c>
      <c r="H9" s="89">
        <v>10756980</v>
      </c>
      <c r="I9" s="89">
        <v>12687974</v>
      </c>
      <c r="J9" s="89">
        <v>66868464</v>
      </c>
      <c r="K9" s="89">
        <v>18709444</v>
      </c>
      <c r="L9" s="89">
        <v>0</v>
      </c>
      <c r="M9" s="90">
        <v>545207390</v>
      </c>
      <c r="N9" s="199"/>
      <c r="O9" s="91">
        <v>0</v>
      </c>
    </row>
    <row r="10" spans="1:17" ht="15">
      <c r="A10" s="196"/>
      <c r="B10" s="196"/>
      <c r="C10" s="88" t="s">
        <v>379</v>
      </c>
      <c r="D10" s="180">
        <v>44185</v>
      </c>
      <c r="E10" s="197"/>
      <c r="F10" s="89">
        <v>381703322</v>
      </c>
      <c r="G10" s="89">
        <v>54481206</v>
      </c>
      <c r="H10" s="89">
        <v>10756980</v>
      </c>
      <c r="I10" s="89">
        <v>12687974</v>
      </c>
      <c r="J10" s="89">
        <v>66868464</v>
      </c>
      <c r="K10" s="89">
        <v>18709444</v>
      </c>
      <c r="L10" s="89">
        <v>0</v>
      </c>
      <c r="M10" s="90">
        <v>545207390</v>
      </c>
      <c r="N10" s="199"/>
      <c r="O10" s="91">
        <v>0</v>
      </c>
    </row>
    <row r="11" spans="1:17" ht="15">
      <c r="A11" s="196"/>
      <c r="B11" s="196"/>
      <c r="C11" s="88" t="s">
        <v>380</v>
      </c>
      <c r="D11" s="180">
        <v>44185</v>
      </c>
      <c r="E11" s="197"/>
      <c r="F11" s="89">
        <v>381703322</v>
      </c>
      <c r="G11" s="89">
        <v>54481206</v>
      </c>
      <c r="H11" s="89">
        <v>10756980</v>
      </c>
      <c r="I11" s="89">
        <v>12687974</v>
      </c>
      <c r="J11" s="89">
        <v>66868464</v>
      </c>
      <c r="K11" s="89">
        <v>18709444</v>
      </c>
      <c r="L11" s="89">
        <v>0</v>
      </c>
      <c r="M11" s="90">
        <v>545207390</v>
      </c>
      <c r="N11" s="199"/>
      <c r="O11" s="91">
        <v>0</v>
      </c>
    </row>
    <row r="12" spans="1:17" ht="15">
      <c r="A12" s="196"/>
      <c r="B12" s="196"/>
      <c r="C12" s="88" t="s">
        <v>381</v>
      </c>
      <c r="D12" s="180">
        <v>44185</v>
      </c>
      <c r="E12" s="197"/>
      <c r="F12" s="89">
        <v>381703322</v>
      </c>
      <c r="G12" s="89">
        <v>54481206</v>
      </c>
      <c r="H12" s="89">
        <v>10756980</v>
      </c>
      <c r="I12" s="89">
        <v>12687974</v>
      </c>
      <c r="J12" s="89">
        <v>66868464</v>
      </c>
      <c r="K12" s="89">
        <v>18709444</v>
      </c>
      <c r="L12" s="89">
        <v>0</v>
      </c>
      <c r="M12" s="90">
        <v>545207390</v>
      </c>
      <c r="N12" s="199"/>
      <c r="O12" s="91">
        <v>0</v>
      </c>
    </row>
    <row r="13" spans="1:17" s="20" customFormat="1" ht="15">
      <c r="A13" s="196"/>
      <c r="B13" s="196"/>
      <c r="C13" s="88" t="s">
        <v>382</v>
      </c>
      <c r="D13" s="180">
        <v>44185</v>
      </c>
      <c r="E13" s="197"/>
      <c r="F13" s="89">
        <v>381703322</v>
      </c>
      <c r="G13" s="89">
        <v>54481206</v>
      </c>
      <c r="H13" s="89">
        <v>10756980</v>
      </c>
      <c r="I13" s="89">
        <v>12687974</v>
      </c>
      <c r="J13" s="89">
        <v>66868464</v>
      </c>
      <c r="K13" s="89">
        <v>18709444</v>
      </c>
      <c r="L13" s="89">
        <v>0</v>
      </c>
      <c r="M13" s="90">
        <v>545207390</v>
      </c>
      <c r="N13" s="199"/>
      <c r="O13" s="91">
        <v>0</v>
      </c>
    </row>
    <row r="14" spans="1:17" s="20" customFormat="1" ht="15">
      <c r="A14" s="196"/>
      <c r="B14" s="196"/>
      <c r="C14" s="88" t="s">
        <v>383</v>
      </c>
      <c r="D14" s="180">
        <v>44185</v>
      </c>
      <c r="E14" s="197"/>
      <c r="F14" s="89">
        <v>381703322</v>
      </c>
      <c r="G14" s="89">
        <v>54481206</v>
      </c>
      <c r="H14" s="89">
        <v>10756980</v>
      </c>
      <c r="I14" s="89">
        <v>12687974</v>
      </c>
      <c r="J14" s="89">
        <v>66868464</v>
      </c>
      <c r="K14" s="89">
        <v>18709444</v>
      </c>
      <c r="L14" s="89">
        <v>0</v>
      </c>
      <c r="M14" s="90">
        <v>545207390</v>
      </c>
      <c r="N14" s="199"/>
      <c r="O14" s="91">
        <v>0</v>
      </c>
    </row>
    <row r="15" spans="1:17" ht="15">
      <c r="A15" s="196"/>
      <c r="B15" s="196"/>
      <c r="C15" s="88" t="s">
        <v>384</v>
      </c>
      <c r="D15" s="180">
        <v>44185</v>
      </c>
      <c r="E15" s="197"/>
      <c r="F15" s="89">
        <v>381703322</v>
      </c>
      <c r="G15" s="89">
        <v>54481206</v>
      </c>
      <c r="H15" s="89">
        <v>10756980</v>
      </c>
      <c r="I15" s="89">
        <v>12687974</v>
      </c>
      <c r="J15" s="89">
        <v>66868464</v>
      </c>
      <c r="K15" s="89">
        <v>18709444</v>
      </c>
      <c r="L15" s="89">
        <v>0</v>
      </c>
      <c r="M15" s="90">
        <v>545207390</v>
      </c>
      <c r="N15" s="199"/>
      <c r="O15" s="91">
        <v>0</v>
      </c>
    </row>
    <row r="16" spans="1:17" ht="15">
      <c r="A16" s="196"/>
      <c r="B16" s="196"/>
      <c r="C16" s="88" t="s">
        <v>385</v>
      </c>
      <c r="D16" s="180">
        <v>44185</v>
      </c>
      <c r="E16" s="197"/>
      <c r="F16" s="89">
        <v>381703322</v>
      </c>
      <c r="G16" s="89">
        <v>54481206</v>
      </c>
      <c r="H16" s="89">
        <v>10756980</v>
      </c>
      <c r="I16" s="89">
        <v>12687974</v>
      </c>
      <c r="J16" s="89">
        <v>66868464</v>
      </c>
      <c r="K16" s="89">
        <v>18709444</v>
      </c>
      <c r="L16" s="89">
        <v>0</v>
      </c>
      <c r="M16" s="90">
        <v>545207390</v>
      </c>
      <c r="N16" s="199"/>
      <c r="O16" s="91">
        <v>0</v>
      </c>
    </row>
    <row r="17" spans="1:16" ht="30">
      <c r="A17" s="196"/>
      <c r="B17" s="196"/>
      <c r="C17" s="88" t="s">
        <v>386</v>
      </c>
      <c r="D17" s="180">
        <v>44185</v>
      </c>
      <c r="E17" s="197"/>
      <c r="F17" s="89">
        <v>381703322</v>
      </c>
      <c r="G17" s="89">
        <v>54481206</v>
      </c>
      <c r="H17" s="89">
        <v>10756980</v>
      </c>
      <c r="I17" s="89">
        <v>12687974</v>
      </c>
      <c r="J17" s="89">
        <v>66868464</v>
      </c>
      <c r="K17" s="89">
        <v>18709444</v>
      </c>
      <c r="L17" s="89">
        <v>0</v>
      </c>
      <c r="M17" s="90">
        <v>545207390</v>
      </c>
      <c r="N17" s="199"/>
      <c r="O17" s="91">
        <v>0</v>
      </c>
    </row>
    <row r="18" spans="1:16" ht="15">
      <c r="A18" s="196"/>
      <c r="B18" s="196"/>
      <c r="C18" s="88" t="s">
        <v>387</v>
      </c>
      <c r="D18" s="180">
        <v>44185</v>
      </c>
      <c r="E18" s="197"/>
      <c r="F18" s="89">
        <v>381703322</v>
      </c>
      <c r="G18" s="89">
        <v>54481206</v>
      </c>
      <c r="H18" s="89">
        <v>10756980</v>
      </c>
      <c r="I18" s="89">
        <v>12687974</v>
      </c>
      <c r="J18" s="89">
        <v>66868464</v>
      </c>
      <c r="K18" s="89">
        <v>18709444</v>
      </c>
      <c r="L18" s="89">
        <v>0</v>
      </c>
      <c r="M18" s="90">
        <v>545207390</v>
      </c>
      <c r="N18" s="199"/>
      <c r="O18" s="91">
        <v>0</v>
      </c>
    </row>
    <row r="19" spans="1:16" ht="15">
      <c r="A19" s="196"/>
      <c r="B19" s="196"/>
      <c r="C19" s="88" t="s">
        <v>388</v>
      </c>
      <c r="D19" s="180">
        <v>44185</v>
      </c>
      <c r="E19" s="197"/>
      <c r="F19" s="89">
        <v>381703322</v>
      </c>
      <c r="G19" s="89">
        <v>54481206</v>
      </c>
      <c r="H19" s="89">
        <v>10756980</v>
      </c>
      <c r="I19" s="89">
        <v>12687974</v>
      </c>
      <c r="J19" s="89">
        <v>66868464</v>
      </c>
      <c r="K19" s="89">
        <v>18709444</v>
      </c>
      <c r="L19" s="89">
        <v>0</v>
      </c>
      <c r="M19" s="90">
        <v>545207390</v>
      </c>
      <c r="N19" s="200"/>
      <c r="O19" s="91">
        <v>0</v>
      </c>
    </row>
    <row r="20" spans="1:16" ht="15.75">
      <c r="A20" s="196"/>
      <c r="B20" s="196" t="s">
        <v>389</v>
      </c>
      <c r="C20" s="88" t="s">
        <v>384</v>
      </c>
      <c r="D20" s="180">
        <v>43889</v>
      </c>
      <c r="E20" s="201" t="s">
        <v>390</v>
      </c>
      <c r="F20" s="89">
        <f t="shared" ref="F20:K20" si="0">F5*19</f>
        <v>278937043</v>
      </c>
      <c r="G20" s="89">
        <f t="shared" si="0"/>
        <v>39813189</v>
      </c>
      <c r="H20" s="89">
        <f t="shared" si="0"/>
        <v>7860870</v>
      </c>
      <c r="I20" s="89">
        <f t="shared" si="0"/>
        <v>9271981</v>
      </c>
      <c r="J20" s="89">
        <f t="shared" si="0"/>
        <v>48865416</v>
      </c>
      <c r="K20" s="89">
        <f t="shared" si="0"/>
        <v>13672286</v>
      </c>
      <c r="L20" s="89">
        <v>0</v>
      </c>
      <c r="M20" s="90">
        <f>SUM(F20:K20)</f>
        <v>398420785</v>
      </c>
      <c r="N20" s="198">
        <v>0.58203099999999997</v>
      </c>
      <c r="O20" s="91">
        <v>0.1875</v>
      </c>
      <c r="P20" s="59"/>
    </row>
    <row r="21" spans="1:16" ht="15">
      <c r="A21" s="196"/>
      <c r="B21" s="196"/>
      <c r="C21" s="88" t="s">
        <v>376</v>
      </c>
      <c r="D21" s="180">
        <v>43889</v>
      </c>
      <c r="E21" s="202"/>
      <c r="F21" s="89">
        <v>278937043</v>
      </c>
      <c r="G21" s="89">
        <v>39813189</v>
      </c>
      <c r="H21" s="89">
        <v>7860870</v>
      </c>
      <c r="I21" s="89">
        <v>9271981</v>
      </c>
      <c r="J21" s="89">
        <v>48865416</v>
      </c>
      <c r="K21" s="89">
        <v>13672286</v>
      </c>
      <c r="L21" s="89">
        <v>0</v>
      </c>
      <c r="M21" s="90">
        <f t="shared" ref="M21:M25" si="1">SUM(F21:K21)</f>
        <v>398420785</v>
      </c>
      <c r="N21" s="199"/>
      <c r="O21" s="91">
        <v>0.1875</v>
      </c>
    </row>
    <row r="22" spans="1:16" ht="15">
      <c r="A22" s="196"/>
      <c r="B22" s="196"/>
      <c r="C22" s="88" t="s">
        <v>383</v>
      </c>
      <c r="D22" s="180">
        <v>43889</v>
      </c>
      <c r="E22" s="202"/>
      <c r="F22" s="89">
        <v>278937043</v>
      </c>
      <c r="G22" s="89">
        <v>39813189</v>
      </c>
      <c r="H22" s="89">
        <v>7860870</v>
      </c>
      <c r="I22" s="89">
        <v>9271981</v>
      </c>
      <c r="J22" s="89">
        <v>48865416</v>
      </c>
      <c r="K22" s="89">
        <v>13672286</v>
      </c>
      <c r="L22" s="89">
        <v>0</v>
      </c>
      <c r="M22" s="90">
        <f t="shared" si="1"/>
        <v>398420785</v>
      </c>
      <c r="N22" s="199"/>
      <c r="O22" s="91">
        <v>0.1875</v>
      </c>
    </row>
    <row r="23" spans="1:16" ht="15">
      <c r="A23" s="196"/>
      <c r="B23" s="196"/>
      <c r="C23" s="88" t="s">
        <v>385</v>
      </c>
      <c r="D23" s="180">
        <v>43889</v>
      </c>
      <c r="E23" s="202"/>
      <c r="F23" s="89">
        <v>278937043</v>
      </c>
      <c r="G23" s="89">
        <v>39813189</v>
      </c>
      <c r="H23" s="89">
        <v>7860870</v>
      </c>
      <c r="I23" s="89">
        <v>9271981</v>
      </c>
      <c r="J23" s="89">
        <v>48865416</v>
      </c>
      <c r="K23" s="89">
        <v>13672286</v>
      </c>
      <c r="L23" s="89">
        <v>0</v>
      </c>
      <c r="M23" s="90">
        <f t="shared" si="1"/>
        <v>398420785</v>
      </c>
      <c r="N23" s="199"/>
      <c r="O23" s="91">
        <v>0.1875</v>
      </c>
    </row>
    <row r="24" spans="1:16" ht="15">
      <c r="A24" s="196"/>
      <c r="B24" s="196"/>
      <c r="C24" s="88" t="s">
        <v>374</v>
      </c>
      <c r="D24" s="180">
        <v>43889</v>
      </c>
      <c r="E24" s="202"/>
      <c r="F24" s="89">
        <v>278937043</v>
      </c>
      <c r="G24" s="89">
        <v>39813189</v>
      </c>
      <c r="H24" s="89">
        <v>7860870</v>
      </c>
      <c r="I24" s="89">
        <v>9271981</v>
      </c>
      <c r="J24" s="89">
        <v>48865416</v>
      </c>
      <c r="K24" s="89">
        <v>13672286</v>
      </c>
      <c r="L24" s="89">
        <v>0</v>
      </c>
      <c r="M24" s="90">
        <f t="shared" si="1"/>
        <v>398420785</v>
      </c>
      <c r="N24" s="199"/>
      <c r="O24" s="91">
        <v>0.1875</v>
      </c>
    </row>
    <row r="25" spans="1:16" ht="15">
      <c r="A25" s="196"/>
      <c r="B25" s="196"/>
      <c r="C25" s="88" t="s">
        <v>388</v>
      </c>
      <c r="D25" s="180">
        <v>43889</v>
      </c>
      <c r="E25" s="203"/>
      <c r="F25" s="89">
        <v>278937043</v>
      </c>
      <c r="G25" s="89">
        <v>39813189</v>
      </c>
      <c r="H25" s="89">
        <v>7860870</v>
      </c>
      <c r="I25" s="89">
        <v>9271981</v>
      </c>
      <c r="J25" s="89">
        <v>48865416</v>
      </c>
      <c r="K25" s="89">
        <v>13672286</v>
      </c>
      <c r="L25" s="89">
        <v>0</v>
      </c>
      <c r="M25" s="90">
        <f t="shared" si="1"/>
        <v>398420785</v>
      </c>
      <c r="N25" s="200"/>
      <c r="O25" s="91">
        <v>0.1875</v>
      </c>
    </row>
    <row r="26" spans="1:16" ht="15">
      <c r="A26" s="37" t="s">
        <v>391</v>
      </c>
      <c r="B26" s="37"/>
      <c r="C26" s="20"/>
      <c r="D26" s="20"/>
      <c r="E26" s="20"/>
      <c r="F26" s="20"/>
      <c r="G26" s="20"/>
      <c r="H26" s="20"/>
      <c r="I26" s="20"/>
      <c r="J26" s="20"/>
      <c r="K26" s="20"/>
      <c r="L26" s="20"/>
      <c r="M26" s="20"/>
    </row>
    <row r="27" spans="1:16" ht="15">
      <c r="A27" s="37" t="s">
        <v>392</v>
      </c>
      <c r="B27" s="37"/>
      <c r="C27" s="20"/>
      <c r="D27" s="20"/>
      <c r="E27" s="20"/>
      <c r="F27" s="20"/>
      <c r="G27" s="20"/>
      <c r="H27" s="20"/>
      <c r="I27" s="20"/>
      <c r="J27" s="20"/>
      <c r="K27" s="20"/>
      <c r="L27" s="20"/>
      <c r="M27" s="20"/>
    </row>
    <row r="28" spans="1:16" ht="15">
      <c r="A28" s="8" t="s">
        <v>83</v>
      </c>
      <c r="B28" s="8"/>
      <c r="C28" s="8"/>
      <c r="D28" s="8"/>
      <c r="E28" s="9"/>
      <c r="F28" s="9"/>
      <c r="G28" s="9"/>
      <c r="H28" s="9"/>
      <c r="I28" s="9"/>
      <c r="J28" s="9"/>
      <c r="K28" s="9"/>
      <c r="L28" s="9"/>
      <c r="M28" s="9"/>
    </row>
    <row r="29" spans="1:16" ht="15">
      <c r="A29" s="8" t="s">
        <v>59</v>
      </c>
      <c r="B29" s="8"/>
      <c r="C29" s="8"/>
      <c r="D29" s="8"/>
      <c r="E29" s="9"/>
      <c r="F29" s="9"/>
      <c r="G29" s="9"/>
      <c r="H29" s="9"/>
      <c r="I29" s="9"/>
      <c r="J29" s="9"/>
      <c r="K29" s="9"/>
      <c r="L29" s="9"/>
      <c r="M29" s="9"/>
    </row>
    <row r="30" spans="1:16" ht="15">
      <c r="A30" s="8" t="s">
        <v>82</v>
      </c>
      <c r="B30" s="8"/>
      <c r="C30" s="8"/>
      <c r="D30" s="8"/>
      <c r="E30" s="9"/>
      <c r="F30" s="9"/>
      <c r="G30" s="9"/>
      <c r="H30" s="9"/>
      <c r="I30" s="9"/>
      <c r="J30" s="9"/>
      <c r="K30" s="9"/>
      <c r="L30" s="9"/>
      <c r="M30" s="9"/>
    </row>
    <row r="31" spans="1:16" ht="15">
      <c r="A31" s="8" t="s">
        <v>58</v>
      </c>
      <c r="B31" s="8"/>
      <c r="C31" s="8"/>
      <c r="D31" s="8"/>
      <c r="E31" s="9"/>
      <c r="F31" s="9"/>
      <c r="G31" s="9"/>
      <c r="H31" s="9"/>
      <c r="I31" s="9"/>
      <c r="J31" s="9"/>
      <c r="K31" s="9"/>
      <c r="L31" s="9"/>
      <c r="M31" s="9"/>
    </row>
    <row r="33" spans="1:13">
      <c r="A33" s="32"/>
      <c r="B33" s="32"/>
      <c r="C33" s="32"/>
      <c r="D33" s="32"/>
      <c r="E33" s="32"/>
      <c r="F33" s="32"/>
      <c r="G33" s="32"/>
      <c r="H33" s="32"/>
      <c r="I33" s="32"/>
      <c r="J33" s="32"/>
      <c r="K33" s="32"/>
      <c r="L33" s="32"/>
      <c r="M33" s="32"/>
    </row>
    <row r="34" spans="1:13" ht="15">
      <c r="A34" s="7"/>
      <c r="B34" s="7"/>
      <c r="C34" s="7"/>
      <c r="D34" s="7"/>
      <c r="E34" s="9"/>
      <c r="F34" s="9"/>
      <c r="G34" s="9"/>
      <c r="H34" s="9"/>
      <c r="I34" s="9"/>
      <c r="J34" s="9"/>
      <c r="K34" s="9"/>
      <c r="L34" s="9"/>
      <c r="M34" s="9"/>
    </row>
  </sheetData>
  <mergeCells count="8">
    <mergeCell ref="A2:A3"/>
    <mergeCell ref="A5:A25"/>
    <mergeCell ref="B5:B19"/>
    <mergeCell ref="E6:E19"/>
    <mergeCell ref="N6:N19"/>
    <mergeCell ref="B20:B25"/>
    <mergeCell ref="E20:E25"/>
    <mergeCell ref="N20:N25"/>
  </mergeCells>
  <pageMargins left="0.7" right="0.7" top="0.75" bottom="0.75" header="0.3" footer="0.3"/>
  <pageSetup paperSize="9" scale="72"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
  <sheetViews>
    <sheetView zoomScaleNormal="100" workbookViewId="0">
      <selection activeCell="C3" sqref="C3"/>
    </sheetView>
  </sheetViews>
  <sheetFormatPr defaultColWidth="9.06640625" defaultRowHeight="14.25"/>
  <cols>
    <col min="1" max="2" width="18.59765625" style="7" customWidth="1"/>
    <col min="3" max="3" width="16.9296875" style="7" customWidth="1"/>
    <col min="4" max="5" width="16.06640625" style="7" customWidth="1"/>
    <col min="6" max="6" width="16.19921875" style="7" customWidth="1"/>
    <col min="7" max="7" width="22.59765625" style="7" customWidth="1"/>
    <col min="8" max="8" width="35.59765625" style="7" customWidth="1"/>
    <col min="9" max="16384" width="9.06640625" style="7"/>
  </cols>
  <sheetData>
    <row r="1" spans="1:9" s="19" customFormat="1" ht="17.25">
      <c r="A1" s="18" t="s">
        <v>69</v>
      </c>
      <c r="B1" s="18"/>
    </row>
    <row r="2" spans="1:9" ht="22.5" customHeight="1">
      <c r="A2" s="186" t="s">
        <v>38</v>
      </c>
      <c r="B2" s="13" t="s">
        <v>63</v>
      </c>
      <c r="C2" s="29" t="s">
        <v>64</v>
      </c>
      <c r="I2" s="24"/>
    </row>
    <row r="3" spans="1:9" ht="33.75" customHeight="1">
      <c r="A3" s="186"/>
      <c r="B3" s="42">
        <v>43922</v>
      </c>
      <c r="C3" s="17" t="s">
        <v>16</v>
      </c>
      <c r="I3" s="24"/>
    </row>
    <row r="4" spans="1:9" ht="60">
      <c r="A4" s="12" t="s">
        <v>43</v>
      </c>
      <c r="B4" s="4" t="s">
        <v>85</v>
      </c>
      <c r="C4" s="4" t="s">
        <v>39</v>
      </c>
      <c r="D4" s="4" t="s">
        <v>86</v>
      </c>
      <c r="E4" s="4" t="s">
        <v>65</v>
      </c>
      <c r="F4" s="4" t="s">
        <v>66</v>
      </c>
      <c r="G4" s="4" t="s">
        <v>89</v>
      </c>
      <c r="H4" s="4" t="s">
        <v>206</v>
      </c>
      <c r="I4" s="24"/>
    </row>
    <row r="5" spans="1:9" ht="15">
      <c r="A5" s="15" t="s">
        <v>40</v>
      </c>
      <c r="B5" s="31"/>
      <c r="C5" s="14"/>
      <c r="D5" s="14"/>
      <c r="E5" s="30"/>
      <c r="F5" s="14"/>
      <c r="G5" s="30"/>
      <c r="H5" s="14"/>
    </row>
    <row r="6" spans="1:9" ht="15">
      <c r="A6" s="15" t="s">
        <v>41</v>
      </c>
      <c r="B6" s="31"/>
      <c r="C6" s="14"/>
      <c r="D6" s="14"/>
      <c r="E6" s="30"/>
      <c r="F6" s="14"/>
      <c r="G6" s="30"/>
      <c r="H6" s="14"/>
    </row>
    <row r="7" spans="1:9" ht="15">
      <c r="A7" s="15" t="s">
        <v>42</v>
      </c>
      <c r="B7" s="31"/>
      <c r="C7" s="14"/>
      <c r="D7" s="14"/>
      <c r="E7" s="30"/>
      <c r="F7" s="14"/>
      <c r="G7" s="30"/>
      <c r="H7" s="14"/>
    </row>
    <row r="8" spans="1:9" ht="15">
      <c r="A8" s="15" t="s">
        <v>33</v>
      </c>
      <c r="B8" s="31"/>
      <c r="C8" s="14"/>
      <c r="D8" s="14"/>
      <c r="E8" s="30"/>
      <c r="F8" s="14"/>
      <c r="G8" s="30"/>
      <c r="H8" s="14"/>
    </row>
    <row r="9" spans="1:9" ht="15">
      <c r="A9" s="15"/>
      <c r="B9" s="31"/>
      <c r="C9" s="14"/>
      <c r="D9" s="14"/>
      <c r="E9" s="30"/>
      <c r="F9" s="14"/>
      <c r="G9" s="30"/>
      <c r="H9" s="14"/>
    </row>
    <row r="10" spans="1:9" ht="15">
      <c r="A10" s="8" t="s">
        <v>84</v>
      </c>
      <c r="B10" s="8"/>
      <c r="C10" s="20"/>
      <c r="D10" s="20"/>
      <c r="E10" s="20"/>
      <c r="F10" s="20"/>
      <c r="G10" s="20"/>
      <c r="H10" s="20"/>
    </row>
    <row r="11" spans="1:9" ht="15">
      <c r="A11" s="8" t="s">
        <v>87</v>
      </c>
      <c r="B11" s="8"/>
      <c r="C11" s="20"/>
      <c r="D11" s="20"/>
      <c r="E11" s="20"/>
      <c r="F11" s="20"/>
      <c r="G11" s="20"/>
      <c r="H11" s="20"/>
    </row>
    <row r="12" spans="1:9" ht="15">
      <c r="A12" s="8" t="s">
        <v>88</v>
      </c>
      <c r="C12" s="20"/>
      <c r="D12" s="20"/>
      <c r="E12" s="20"/>
      <c r="F12" s="20"/>
      <c r="G12" s="20"/>
      <c r="H12" s="20"/>
    </row>
    <row r="13" spans="1:9" ht="15">
      <c r="A13" s="27"/>
      <c r="B13" s="27"/>
      <c r="C13" s="20"/>
      <c r="D13" s="20"/>
      <c r="E13" s="20"/>
      <c r="F13" s="20"/>
      <c r="G13" s="20"/>
      <c r="H13" s="20"/>
    </row>
  </sheetData>
  <mergeCells count="1">
    <mergeCell ref="A2:A3"/>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
  <sheetViews>
    <sheetView zoomScaleNormal="100" workbookViewId="0">
      <selection activeCell="B3" sqref="B3"/>
    </sheetView>
  </sheetViews>
  <sheetFormatPr defaultColWidth="9.1328125" defaultRowHeight="15"/>
  <cols>
    <col min="1" max="2" width="17.46484375" style="9" customWidth="1"/>
    <col min="3" max="3" width="21.86328125" style="9" customWidth="1"/>
    <col min="4" max="4" width="21.796875" style="9" customWidth="1"/>
    <col min="5" max="5" width="21" style="9" customWidth="1"/>
    <col min="6" max="6" width="19" style="9" customWidth="1"/>
    <col min="7" max="8" width="21.19921875" style="9" customWidth="1"/>
    <col min="9" max="9" width="12.46484375" style="9" customWidth="1"/>
    <col min="10" max="10" width="14" style="9" customWidth="1"/>
    <col min="11" max="11" width="11.6640625" style="9" customWidth="1"/>
    <col min="12" max="12" width="11.86328125" style="9" customWidth="1"/>
    <col min="13" max="13" width="10.33203125" style="9" customWidth="1"/>
    <col min="14" max="14" width="11.53125" style="9" customWidth="1"/>
    <col min="15" max="15" width="4.1328125" style="9" customWidth="1"/>
    <col min="16" max="16" width="12" style="9" customWidth="1"/>
    <col min="17" max="17" width="13.53125" style="9" customWidth="1"/>
    <col min="18" max="18" width="12.46484375" style="9" customWidth="1"/>
    <col min="19" max="19" width="10.53125" style="9" customWidth="1"/>
    <col min="20" max="20" width="9.1328125" style="9"/>
    <col min="21" max="21" width="11.46484375" style="9" customWidth="1"/>
    <col min="22" max="16384" width="9.1328125" style="9"/>
  </cols>
  <sheetData>
    <row r="1" spans="1:8" ht="17.25">
      <c r="A1" s="6" t="s">
        <v>484</v>
      </c>
      <c r="B1" s="6"/>
    </row>
    <row r="2" spans="1:8" ht="21" customHeight="1">
      <c r="A2" s="186" t="s">
        <v>124</v>
      </c>
      <c r="B2" s="76" t="s">
        <v>63</v>
      </c>
      <c r="C2" s="76" t="s">
        <v>64</v>
      </c>
      <c r="E2" s="41"/>
      <c r="F2" s="41"/>
      <c r="G2" s="41"/>
      <c r="H2" s="41"/>
    </row>
    <row r="3" spans="1:8" ht="46.25" customHeight="1">
      <c r="A3" s="186"/>
      <c r="B3" s="42">
        <v>43922</v>
      </c>
      <c r="C3" s="75" t="s">
        <v>16</v>
      </c>
      <c r="E3" s="41"/>
      <c r="F3" s="41"/>
      <c r="G3" s="41"/>
      <c r="H3" s="41"/>
    </row>
    <row r="4" spans="1:8" ht="45">
      <c r="A4" s="34" t="s">
        <v>96</v>
      </c>
      <c r="B4" s="34" t="s">
        <v>393</v>
      </c>
      <c r="C4" s="36" t="s">
        <v>205</v>
      </c>
      <c r="D4" s="4" t="s">
        <v>93</v>
      </c>
      <c r="E4" s="4" t="s">
        <v>90</v>
      </c>
      <c r="F4" s="4" t="s">
        <v>71</v>
      </c>
      <c r="G4" s="4" t="s">
        <v>92</v>
      </c>
      <c r="H4" s="4" t="s">
        <v>91</v>
      </c>
    </row>
    <row r="5" spans="1:8" ht="156.75">
      <c r="A5" s="183" t="s">
        <v>215</v>
      </c>
      <c r="B5" s="44" t="s">
        <v>216</v>
      </c>
      <c r="C5" s="35" t="s">
        <v>394</v>
      </c>
      <c r="D5" s="93">
        <v>1</v>
      </c>
      <c r="E5" s="94" t="s">
        <v>395</v>
      </c>
      <c r="F5" s="95" t="s">
        <v>396</v>
      </c>
      <c r="G5" s="95" t="s">
        <v>397</v>
      </c>
      <c r="H5" s="35" t="s">
        <v>70</v>
      </c>
    </row>
    <row r="6" spans="1:8" ht="185.25">
      <c r="A6" s="185"/>
      <c r="B6" s="44" t="s">
        <v>225</v>
      </c>
      <c r="C6" s="35" t="s">
        <v>394</v>
      </c>
      <c r="D6" s="93">
        <v>1</v>
      </c>
      <c r="E6" s="94" t="s">
        <v>395</v>
      </c>
      <c r="F6" s="95" t="s">
        <v>398</v>
      </c>
      <c r="G6" s="95" t="s">
        <v>397</v>
      </c>
      <c r="H6" s="35"/>
    </row>
    <row r="7" spans="1:8" ht="99.75">
      <c r="A7" s="183" t="s">
        <v>226</v>
      </c>
      <c r="B7" s="44" t="s">
        <v>227</v>
      </c>
      <c r="C7" s="35" t="s">
        <v>394</v>
      </c>
      <c r="D7" s="93">
        <v>0</v>
      </c>
      <c r="E7" s="94" t="s">
        <v>395</v>
      </c>
      <c r="F7" s="35"/>
      <c r="G7" s="95" t="s">
        <v>399</v>
      </c>
      <c r="H7" s="35"/>
    </row>
    <row r="8" spans="1:8" ht="156.75">
      <c r="A8" s="184"/>
      <c r="B8" s="44" t="s">
        <v>229</v>
      </c>
      <c r="C8" s="35" t="s">
        <v>394</v>
      </c>
      <c r="D8" s="93">
        <v>1</v>
      </c>
      <c r="E8" s="94" t="s">
        <v>395</v>
      </c>
      <c r="F8" s="95" t="s">
        <v>400</v>
      </c>
      <c r="G8" s="95" t="s">
        <v>401</v>
      </c>
      <c r="H8" s="35"/>
    </row>
    <row r="9" spans="1:8" ht="60">
      <c r="A9" s="185"/>
      <c r="B9" s="44" t="s">
        <v>230</v>
      </c>
      <c r="C9" s="35" t="s">
        <v>394</v>
      </c>
      <c r="D9" s="93">
        <v>0</v>
      </c>
      <c r="E9" s="94" t="s">
        <v>395</v>
      </c>
      <c r="F9" s="35"/>
      <c r="G9" s="35"/>
      <c r="H9" s="35"/>
    </row>
    <row r="10" spans="1:8" ht="156.75">
      <c r="A10" s="52" t="s">
        <v>231</v>
      </c>
      <c r="B10" s="44" t="s">
        <v>231</v>
      </c>
      <c r="C10" s="35" t="s">
        <v>394</v>
      </c>
      <c r="D10" s="93">
        <v>1</v>
      </c>
      <c r="E10" s="94" t="s">
        <v>395</v>
      </c>
      <c r="F10" s="95" t="s">
        <v>402</v>
      </c>
      <c r="G10" s="95" t="s">
        <v>403</v>
      </c>
      <c r="H10" s="35"/>
    </row>
    <row r="11" spans="1:8" ht="171">
      <c r="A11" s="183" t="s">
        <v>241</v>
      </c>
      <c r="B11" s="44" t="s">
        <v>242</v>
      </c>
      <c r="C11" s="35" t="s">
        <v>394</v>
      </c>
      <c r="D11" s="93">
        <v>1</v>
      </c>
      <c r="E11" s="94" t="s">
        <v>395</v>
      </c>
      <c r="F11" s="95" t="s">
        <v>404</v>
      </c>
      <c r="G11" s="95" t="s">
        <v>405</v>
      </c>
      <c r="H11" s="35"/>
    </row>
    <row r="12" spans="1:8" ht="185.25">
      <c r="A12" s="184"/>
      <c r="B12" s="44" t="s">
        <v>245</v>
      </c>
      <c r="C12" s="35" t="s">
        <v>394</v>
      </c>
      <c r="D12" s="93">
        <v>1</v>
      </c>
      <c r="E12" s="94" t="s">
        <v>395</v>
      </c>
      <c r="F12" s="95" t="s">
        <v>406</v>
      </c>
      <c r="G12" s="95" t="s">
        <v>407</v>
      </c>
      <c r="H12" s="35"/>
    </row>
    <row r="13" spans="1:8" ht="171">
      <c r="A13" s="185"/>
      <c r="B13" s="44" t="s">
        <v>248</v>
      </c>
      <c r="C13" s="35" t="s">
        <v>394</v>
      </c>
      <c r="D13" s="93">
        <v>1</v>
      </c>
      <c r="E13" s="94" t="s">
        <v>395</v>
      </c>
      <c r="F13" s="95" t="s">
        <v>408</v>
      </c>
      <c r="G13" s="95" t="s">
        <v>409</v>
      </c>
      <c r="H13" s="35"/>
    </row>
    <row r="14" spans="1:8" ht="99.75">
      <c r="A14" s="183" t="s">
        <v>256</v>
      </c>
      <c r="B14" s="44" t="s">
        <v>257</v>
      </c>
      <c r="C14" s="35" t="s">
        <v>394</v>
      </c>
      <c r="D14" s="93">
        <v>1</v>
      </c>
      <c r="E14" s="94" t="s">
        <v>395</v>
      </c>
      <c r="F14" s="35"/>
      <c r="G14" s="95" t="s">
        <v>410</v>
      </c>
      <c r="H14" s="35"/>
    </row>
    <row r="15" spans="1:8" ht="171">
      <c r="A15" s="184"/>
      <c r="B15" s="44" t="s">
        <v>258</v>
      </c>
      <c r="C15" s="35" t="s">
        <v>394</v>
      </c>
      <c r="D15" s="93">
        <v>1</v>
      </c>
      <c r="E15" s="94" t="s">
        <v>395</v>
      </c>
      <c r="F15" s="95" t="s">
        <v>411</v>
      </c>
      <c r="G15" s="95" t="s">
        <v>412</v>
      </c>
      <c r="H15" s="35"/>
    </row>
    <row r="16" spans="1:8" ht="85.5">
      <c r="A16" s="184"/>
      <c r="B16" s="44" t="s">
        <v>259</v>
      </c>
      <c r="C16" s="35" t="s">
        <v>394</v>
      </c>
      <c r="D16" s="93">
        <v>1</v>
      </c>
      <c r="E16" s="94" t="s">
        <v>395</v>
      </c>
      <c r="F16" s="35"/>
      <c r="G16" s="95" t="s">
        <v>413</v>
      </c>
      <c r="H16" s="35"/>
    </row>
    <row r="17" spans="1:8" ht="85.5">
      <c r="A17" s="184"/>
      <c r="B17" s="44" t="s">
        <v>262</v>
      </c>
      <c r="C17" s="35" t="s">
        <v>394</v>
      </c>
      <c r="D17" s="93">
        <v>1</v>
      </c>
      <c r="E17" s="94" t="s">
        <v>395</v>
      </c>
      <c r="F17" s="35"/>
      <c r="G17" s="95" t="s">
        <v>414</v>
      </c>
      <c r="H17" s="35"/>
    </row>
    <row r="18" spans="1:8" ht="171">
      <c r="A18" s="183" t="s">
        <v>270</v>
      </c>
      <c r="B18" s="44" t="s">
        <v>271</v>
      </c>
      <c r="C18" s="35" t="s">
        <v>394</v>
      </c>
      <c r="D18" s="93">
        <v>1</v>
      </c>
      <c r="E18" s="94" t="s">
        <v>395</v>
      </c>
      <c r="F18" s="95" t="s">
        <v>415</v>
      </c>
      <c r="G18" s="95" t="s">
        <v>416</v>
      </c>
      <c r="H18" s="35"/>
    </row>
    <row r="19" spans="1:8" ht="185.25">
      <c r="A19" s="184"/>
      <c r="B19" s="57" t="s">
        <v>272</v>
      </c>
      <c r="C19" s="35" t="s">
        <v>394</v>
      </c>
      <c r="D19" s="93">
        <v>1</v>
      </c>
      <c r="E19" s="94" t="s">
        <v>395</v>
      </c>
      <c r="F19" s="95" t="s">
        <v>417</v>
      </c>
      <c r="G19" s="95" t="s">
        <v>418</v>
      </c>
      <c r="H19" s="35"/>
    </row>
    <row r="20" spans="1:8" ht="156.75">
      <c r="A20" s="185"/>
      <c r="B20" s="57" t="s">
        <v>273</v>
      </c>
      <c r="C20" s="35" t="s">
        <v>394</v>
      </c>
      <c r="D20" s="93">
        <v>1</v>
      </c>
      <c r="E20" s="94" t="s">
        <v>395</v>
      </c>
      <c r="F20" s="95" t="s">
        <v>419</v>
      </c>
      <c r="G20" s="95" t="s">
        <v>420</v>
      </c>
      <c r="H20" s="35"/>
    </row>
    <row r="21" spans="1:8" ht="85.5">
      <c r="A21" s="183" t="s">
        <v>274</v>
      </c>
      <c r="B21" s="57" t="s">
        <v>275</v>
      </c>
      <c r="C21" s="35" t="s">
        <v>394</v>
      </c>
      <c r="D21" s="93">
        <v>1</v>
      </c>
      <c r="E21" s="94" t="s">
        <v>395</v>
      </c>
      <c r="F21" s="204" t="s">
        <v>421</v>
      </c>
      <c r="G21" s="95" t="s">
        <v>422</v>
      </c>
      <c r="H21" s="35"/>
    </row>
    <row r="22" spans="1:8" ht="99.75">
      <c r="A22" s="184"/>
      <c r="B22" s="57" t="s">
        <v>284</v>
      </c>
      <c r="C22" s="35" t="s">
        <v>394</v>
      </c>
      <c r="D22" s="93">
        <v>1</v>
      </c>
      <c r="E22" s="94" t="s">
        <v>395</v>
      </c>
      <c r="F22" s="205"/>
      <c r="G22" s="95" t="s">
        <v>423</v>
      </c>
      <c r="H22" s="35"/>
    </row>
    <row r="23" spans="1:8" ht="85.5">
      <c r="A23" s="184"/>
      <c r="B23" s="57" t="s">
        <v>293</v>
      </c>
      <c r="C23" s="35" t="s">
        <v>394</v>
      </c>
      <c r="D23" s="93">
        <v>1</v>
      </c>
      <c r="E23" s="94" t="s">
        <v>395</v>
      </c>
      <c r="F23" s="206"/>
      <c r="G23" s="95" t="s">
        <v>424</v>
      </c>
      <c r="H23" s="35"/>
    </row>
    <row r="24" spans="1:8" ht="171">
      <c r="A24" s="183" t="s">
        <v>302</v>
      </c>
      <c r="B24" s="57" t="s">
        <v>303</v>
      </c>
      <c r="C24" s="35" t="s">
        <v>394</v>
      </c>
      <c r="D24" s="93">
        <v>1</v>
      </c>
      <c r="E24" s="94" t="s">
        <v>395</v>
      </c>
      <c r="F24" s="95" t="s">
        <v>425</v>
      </c>
      <c r="G24" s="95" t="s">
        <v>426</v>
      </c>
      <c r="H24" s="35"/>
    </row>
    <row r="25" spans="1:8" ht="171">
      <c r="A25" s="185"/>
      <c r="B25" s="57" t="s">
        <v>305</v>
      </c>
      <c r="C25" s="35" t="s">
        <v>394</v>
      </c>
      <c r="D25" s="93">
        <v>1</v>
      </c>
      <c r="E25" s="94" t="s">
        <v>395</v>
      </c>
      <c r="F25" s="95" t="s">
        <v>427</v>
      </c>
      <c r="G25" s="95" t="s">
        <v>428</v>
      </c>
      <c r="H25" s="35"/>
    </row>
    <row r="26" spans="1:8" ht="156.75">
      <c r="A26" s="183" t="s">
        <v>306</v>
      </c>
      <c r="B26" s="44" t="s">
        <v>307</v>
      </c>
      <c r="C26" s="35" t="s">
        <v>394</v>
      </c>
      <c r="D26" s="93">
        <v>1</v>
      </c>
      <c r="E26" s="94" t="s">
        <v>395</v>
      </c>
      <c r="F26" s="95" t="s">
        <v>429</v>
      </c>
      <c r="G26" s="95" t="s">
        <v>430</v>
      </c>
      <c r="H26" s="35"/>
    </row>
    <row r="27" spans="1:8" ht="156.75">
      <c r="A27" s="184"/>
      <c r="B27" s="44" t="s">
        <v>308</v>
      </c>
      <c r="C27" s="35" t="s">
        <v>394</v>
      </c>
      <c r="D27" s="93">
        <v>1</v>
      </c>
      <c r="E27" s="94" t="s">
        <v>395</v>
      </c>
      <c r="F27" s="95" t="s">
        <v>431</v>
      </c>
      <c r="G27" s="95" t="s">
        <v>432</v>
      </c>
      <c r="H27" s="35"/>
    </row>
    <row r="28" spans="1:8" ht="156.75">
      <c r="A28" s="185"/>
      <c r="B28" s="44" t="s">
        <v>309</v>
      </c>
      <c r="C28" s="35" t="s">
        <v>394</v>
      </c>
      <c r="D28" s="93">
        <v>1</v>
      </c>
      <c r="E28" s="94" t="s">
        <v>395</v>
      </c>
      <c r="F28" s="95" t="s">
        <v>433</v>
      </c>
      <c r="G28" s="95" t="s">
        <v>434</v>
      </c>
      <c r="H28" s="35"/>
    </row>
    <row r="29" spans="1:8" ht="156.75">
      <c r="A29" s="183" t="s">
        <v>310</v>
      </c>
      <c r="B29" s="44" t="s">
        <v>311</v>
      </c>
      <c r="C29" s="35" t="s">
        <v>394</v>
      </c>
      <c r="D29" s="93">
        <v>1</v>
      </c>
      <c r="E29" s="94" t="s">
        <v>395</v>
      </c>
      <c r="F29" s="95" t="s">
        <v>435</v>
      </c>
      <c r="G29" s="95" t="s">
        <v>436</v>
      </c>
      <c r="H29" s="35"/>
    </row>
    <row r="30" spans="1:8" ht="185.25">
      <c r="A30" s="185"/>
      <c r="B30" s="44" t="s">
        <v>319</v>
      </c>
      <c r="C30" s="35" t="s">
        <v>394</v>
      </c>
      <c r="D30" s="93">
        <v>1</v>
      </c>
      <c r="E30" s="94" t="s">
        <v>395</v>
      </c>
      <c r="F30" s="95" t="s">
        <v>437</v>
      </c>
      <c r="G30" s="95" t="s">
        <v>438</v>
      </c>
      <c r="H30" s="35"/>
    </row>
    <row r="31" spans="1:8" ht="171">
      <c r="A31" s="183" t="s">
        <v>320</v>
      </c>
      <c r="B31" s="44" t="s">
        <v>321</v>
      </c>
      <c r="C31" s="35" t="s">
        <v>394</v>
      </c>
      <c r="D31" s="93">
        <v>1</v>
      </c>
      <c r="E31" s="94" t="s">
        <v>395</v>
      </c>
      <c r="F31" s="95" t="s">
        <v>439</v>
      </c>
      <c r="G31" s="94" t="s">
        <v>440</v>
      </c>
      <c r="H31" s="35"/>
    </row>
    <row r="32" spans="1:8" ht="185.25">
      <c r="A32" s="184"/>
      <c r="B32" s="44" t="s">
        <v>323</v>
      </c>
      <c r="C32" s="35" t="s">
        <v>394</v>
      </c>
      <c r="D32" s="93">
        <v>1</v>
      </c>
      <c r="E32" s="94" t="s">
        <v>395</v>
      </c>
      <c r="F32" s="95" t="s">
        <v>441</v>
      </c>
      <c r="G32" s="95" t="s">
        <v>442</v>
      </c>
      <c r="H32" s="35"/>
    </row>
    <row r="33" spans="1:8" ht="171">
      <c r="A33" s="184"/>
      <c r="B33" s="44" t="s">
        <v>324</v>
      </c>
      <c r="C33" s="35" t="s">
        <v>394</v>
      </c>
      <c r="D33" s="93">
        <v>1</v>
      </c>
      <c r="E33" s="94" t="s">
        <v>395</v>
      </c>
      <c r="F33" s="95" t="s">
        <v>443</v>
      </c>
      <c r="G33" s="95" t="s">
        <v>444</v>
      </c>
      <c r="H33" s="35"/>
    </row>
    <row r="34" spans="1:8" ht="185.25">
      <c r="A34" s="184"/>
      <c r="B34" s="44" t="s">
        <v>325</v>
      </c>
      <c r="C34" s="35" t="s">
        <v>394</v>
      </c>
      <c r="D34" s="93">
        <v>1</v>
      </c>
      <c r="E34" s="94" t="s">
        <v>395</v>
      </c>
      <c r="F34" s="95" t="s">
        <v>445</v>
      </c>
      <c r="G34" s="95" t="s">
        <v>446</v>
      </c>
      <c r="H34" s="35"/>
    </row>
    <row r="35" spans="1:8" ht="185.25">
      <c r="A35" s="185"/>
      <c r="B35" s="44" t="s">
        <v>326</v>
      </c>
      <c r="C35" s="35" t="s">
        <v>394</v>
      </c>
      <c r="D35" s="93">
        <v>1</v>
      </c>
      <c r="E35" s="94" t="s">
        <v>395</v>
      </c>
      <c r="F35" s="95" t="s">
        <v>447</v>
      </c>
      <c r="G35" s="95" t="s">
        <v>448</v>
      </c>
      <c r="H35" s="35"/>
    </row>
    <row r="36" spans="1:8" ht="171">
      <c r="A36" s="52" t="s">
        <v>328</v>
      </c>
      <c r="B36" s="44" t="s">
        <v>329</v>
      </c>
      <c r="C36" s="35" t="s">
        <v>394</v>
      </c>
      <c r="D36" s="93">
        <v>1</v>
      </c>
      <c r="E36" s="94" t="s">
        <v>395</v>
      </c>
      <c r="F36" s="95" t="s">
        <v>449</v>
      </c>
      <c r="G36" s="95" t="s">
        <v>450</v>
      </c>
      <c r="H36" s="35"/>
    </row>
    <row r="37" spans="1:8" ht="171">
      <c r="A37" s="183" t="s">
        <v>330</v>
      </c>
      <c r="B37" s="44" t="s">
        <v>331</v>
      </c>
      <c r="C37" s="35" t="s">
        <v>394</v>
      </c>
      <c r="D37" s="93">
        <v>1</v>
      </c>
      <c r="E37" s="94" t="s">
        <v>395</v>
      </c>
      <c r="F37" s="95" t="s">
        <v>451</v>
      </c>
      <c r="G37" s="95" t="s">
        <v>452</v>
      </c>
      <c r="H37" s="35"/>
    </row>
    <row r="38" spans="1:8" ht="185.25">
      <c r="A38" s="184"/>
      <c r="B38" s="44" t="s">
        <v>332</v>
      </c>
      <c r="C38" s="35" t="s">
        <v>394</v>
      </c>
      <c r="D38" s="93">
        <v>1</v>
      </c>
      <c r="E38" s="94" t="s">
        <v>395</v>
      </c>
      <c r="F38" s="95" t="s">
        <v>453</v>
      </c>
      <c r="G38" s="95" t="s">
        <v>454</v>
      </c>
      <c r="H38" s="35"/>
    </row>
    <row r="39" spans="1:8" ht="409.5">
      <c r="A39" s="185"/>
      <c r="B39" s="44" t="s">
        <v>329</v>
      </c>
      <c r="C39" s="35" t="s">
        <v>394</v>
      </c>
      <c r="D39" s="93">
        <v>1</v>
      </c>
      <c r="E39" s="94" t="s">
        <v>395</v>
      </c>
      <c r="F39" s="94" t="s">
        <v>455</v>
      </c>
      <c r="G39" s="94" t="s">
        <v>456</v>
      </c>
      <c r="H39" s="35"/>
    </row>
    <row r="40" spans="1:8" ht="156.75">
      <c r="A40" s="183" t="s">
        <v>333</v>
      </c>
      <c r="B40" s="44" t="s">
        <v>334</v>
      </c>
      <c r="C40" s="35" t="s">
        <v>394</v>
      </c>
      <c r="D40" s="93">
        <v>1</v>
      </c>
      <c r="E40" s="94" t="s">
        <v>395</v>
      </c>
      <c r="F40" s="95" t="s">
        <v>457</v>
      </c>
      <c r="G40" s="95" t="s">
        <v>458</v>
      </c>
      <c r="H40" s="35"/>
    </row>
    <row r="41" spans="1:8" ht="185.25">
      <c r="A41" s="184"/>
      <c r="B41" s="44" t="s">
        <v>335</v>
      </c>
      <c r="C41" s="35" t="s">
        <v>394</v>
      </c>
      <c r="D41" s="93">
        <v>1</v>
      </c>
      <c r="E41" s="94" t="s">
        <v>395</v>
      </c>
      <c r="F41" s="95" t="s">
        <v>459</v>
      </c>
      <c r="G41" s="95" t="s">
        <v>460</v>
      </c>
      <c r="H41" s="35"/>
    </row>
    <row r="42" spans="1:8" ht="185.25">
      <c r="A42" s="184"/>
      <c r="B42" s="44" t="s">
        <v>336</v>
      </c>
      <c r="C42" s="35" t="s">
        <v>394</v>
      </c>
      <c r="D42" s="93">
        <v>1</v>
      </c>
      <c r="E42" s="94" t="s">
        <v>395</v>
      </c>
      <c r="F42" s="95" t="s">
        <v>461</v>
      </c>
      <c r="G42" s="95" t="s">
        <v>462</v>
      </c>
      <c r="H42" s="35"/>
    </row>
    <row r="43" spans="1:8" ht="185.25">
      <c r="A43" s="184"/>
      <c r="B43" s="44" t="s">
        <v>337</v>
      </c>
      <c r="C43" s="35" t="s">
        <v>394</v>
      </c>
      <c r="D43" s="93">
        <v>1</v>
      </c>
      <c r="E43" s="94" t="s">
        <v>395</v>
      </c>
      <c r="F43" s="95" t="s">
        <v>463</v>
      </c>
      <c r="G43" s="95" t="s">
        <v>464</v>
      </c>
      <c r="H43" s="35"/>
    </row>
    <row r="44" spans="1:8" ht="185.25">
      <c r="A44" s="184"/>
      <c r="B44" s="57" t="s">
        <v>338</v>
      </c>
      <c r="C44" s="35" t="s">
        <v>394</v>
      </c>
      <c r="D44" s="93">
        <v>1</v>
      </c>
      <c r="E44" s="94" t="s">
        <v>395</v>
      </c>
      <c r="F44" s="95" t="s">
        <v>465</v>
      </c>
      <c r="G44" s="95" t="s">
        <v>466</v>
      </c>
      <c r="H44" s="35"/>
    </row>
    <row r="45" spans="1:8" ht="185.25">
      <c r="A45" s="184"/>
      <c r="B45" s="57" t="s">
        <v>340</v>
      </c>
      <c r="C45" s="35" t="s">
        <v>394</v>
      </c>
      <c r="D45" s="93">
        <v>1</v>
      </c>
      <c r="E45" s="94" t="s">
        <v>395</v>
      </c>
      <c r="F45" s="95" t="s">
        <v>461</v>
      </c>
      <c r="G45" s="95" t="s">
        <v>467</v>
      </c>
      <c r="H45" s="35"/>
    </row>
    <row r="46" spans="1:8" ht="185.25">
      <c r="A46" s="185"/>
      <c r="B46" s="57" t="s">
        <v>341</v>
      </c>
      <c r="C46" s="35" t="s">
        <v>394</v>
      </c>
      <c r="D46" s="93">
        <v>1</v>
      </c>
      <c r="E46" s="94" t="s">
        <v>395</v>
      </c>
      <c r="F46" s="95" t="s">
        <v>468</v>
      </c>
      <c r="G46" s="94" t="s">
        <v>469</v>
      </c>
      <c r="H46" s="35"/>
    </row>
    <row r="47" spans="1:8" ht="156.75">
      <c r="A47" s="183" t="s">
        <v>348</v>
      </c>
      <c r="B47" s="44" t="s">
        <v>349</v>
      </c>
      <c r="C47" s="35" t="s">
        <v>394</v>
      </c>
      <c r="D47" s="93">
        <v>1</v>
      </c>
      <c r="E47" s="94" t="s">
        <v>395</v>
      </c>
      <c r="F47" s="95" t="s">
        <v>470</v>
      </c>
      <c r="G47" s="95" t="s">
        <v>471</v>
      </c>
      <c r="H47" s="35"/>
    </row>
    <row r="48" spans="1:8" ht="185.25">
      <c r="A48" s="185"/>
      <c r="B48" s="44" t="s">
        <v>350</v>
      </c>
      <c r="C48" s="35" t="s">
        <v>394</v>
      </c>
      <c r="D48" s="93">
        <v>1</v>
      </c>
      <c r="E48" s="94" t="s">
        <v>395</v>
      </c>
      <c r="F48" s="95" t="s">
        <v>472</v>
      </c>
      <c r="G48" s="95" t="s">
        <v>473</v>
      </c>
      <c r="H48" s="35"/>
    </row>
    <row r="49" spans="1:8" ht="171">
      <c r="A49" s="96" t="s">
        <v>351</v>
      </c>
      <c r="B49" s="97" t="s">
        <v>352</v>
      </c>
      <c r="C49" s="98" t="s">
        <v>394</v>
      </c>
      <c r="D49" s="93">
        <v>1</v>
      </c>
      <c r="E49" s="94" t="s">
        <v>395</v>
      </c>
      <c r="F49" s="95" t="s">
        <v>474</v>
      </c>
      <c r="G49" s="95" t="s">
        <v>475</v>
      </c>
      <c r="H49" s="35"/>
    </row>
    <row r="50" spans="1:8" ht="185.25">
      <c r="A50" s="207" t="s">
        <v>476</v>
      </c>
      <c r="B50" s="99" t="s">
        <v>477</v>
      </c>
      <c r="C50" s="35" t="s">
        <v>478</v>
      </c>
      <c r="D50" s="93">
        <v>1</v>
      </c>
      <c r="E50" s="100" t="s">
        <v>395</v>
      </c>
      <c r="F50" s="95" t="s">
        <v>479</v>
      </c>
      <c r="G50" s="101"/>
      <c r="H50" s="101" t="s">
        <v>480</v>
      </c>
    </row>
    <row r="51" spans="1:8" ht="185.25">
      <c r="A51" s="207"/>
      <c r="B51" s="99" t="s">
        <v>481</v>
      </c>
      <c r="C51" s="35" t="s">
        <v>482</v>
      </c>
      <c r="D51" s="93">
        <v>1</v>
      </c>
      <c r="E51" s="94" t="s">
        <v>395</v>
      </c>
      <c r="F51" s="102" t="s">
        <v>483</v>
      </c>
      <c r="G51" s="35"/>
      <c r="H51" s="35" t="s">
        <v>480</v>
      </c>
    </row>
    <row r="52" spans="1:8">
      <c r="A52" s="8" t="s">
        <v>97</v>
      </c>
      <c r="B52" s="8"/>
      <c r="C52" s="8"/>
      <c r="D52" s="20"/>
      <c r="E52" s="103"/>
      <c r="F52" s="20"/>
      <c r="G52" s="20"/>
      <c r="H52" s="20"/>
    </row>
    <row r="53" spans="1:8" ht="17.25">
      <c r="A53" s="6"/>
      <c r="B53" s="6"/>
    </row>
    <row r="54" spans="1:8" ht="17.25">
      <c r="A54" s="6"/>
      <c r="B54" s="6"/>
    </row>
    <row r="55" spans="1:8" ht="17.25">
      <c r="A55" s="6"/>
      <c r="B55" s="6"/>
    </row>
    <row r="56" spans="1:8" ht="17.25">
      <c r="A56" s="6"/>
      <c r="B56" s="6"/>
    </row>
    <row r="57" spans="1:8" ht="17.25">
      <c r="A57" s="6"/>
      <c r="B57" s="6"/>
    </row>
    <row r="58" spans="1:8" ht="17.25">
      <c r="A58" s="6"/>
      <c r="B58" s="6"/>
    </row>
    <row r="59" spans="1:8" ht="17.25">
      <c r="A59" s="6"/>
      <c r="B59" s="6"/>
    </row>
    <row r="60" spans="1:8" ht="17.25">
      <c r="A60" s="6"/>
      <c r="B60" s="6"/>
    </row>
    <row r="65" spans="1:2">
      <c r="A65" s="3"/>
      <c r="B65" s="3"/>
    </row>
    <row r="66" spans="1:2">
      <c r="A66" s="3"/>
      <c r="B66" s="3"/>
    </row>
    <row r="68" spans="1:2" ht="24.75" customHeight="1"/>
  </sheetData>
  <mergeCells count="16">
    <mergeCell ref="A50:A51"/>
    <mergeCell ref="A29:A30"/>
    <mergeCell ref="A31:A35"/>
    <mergeCell ref="A37:A39"/>
    <mergeCell ref="A40:A46"/>
    <mergeCell ref="A47:A48"/>
    <mergeCell ref="A18:A20"/>
    <mergeCell ref="A21:A23"/>
    <mergeCell ref="F21:F23"/>
    <mergeCell ref="A24:A25"/>
    <mergeCell ref="A26:A28"/>
    <mergeCell ref="A2:A3"/>
    <mergeCell ref="A5:A6"/>
    <mergeCell ref="A7:A9"/>
    <mergeCell ref="A11:A13"/>
    <mergeCell ref="A14:A17"/>
  </mergeCells>
  <hyperlinks>
    <hyperlink ref="E5" r:id="rId1" xr:uid="{AC4945D4-6A7F-4062-96BE-BF4F64F97D02}"/>
    <hyperlink ref="G19" r:id="rId2" xr:uid="{C9D5B35B-5E2C-48CC-B3D1-00EAF1DF2685}"/>
    <hyperlink ref="G34" r:id="rId3" xr:uid="{3EC300C6-BCA6-454B-90F2-48315125A253}"/>
    <hyperlink ref="G6" r:id="rId4" xr:uid="{31F7631F-4177-4EDE-9D94-6F27B3F311AE}"/>
    <hyperlink ref="G7" r:id="rId5" xr:uid="{37CED11B-8FA3-4551-A1CE-F2F47755CA6E}"/>
    <hyperlink ref="G18" r:id="rId6" xr:uid="{1F2CBE91-DC54-4387-ADAA-E23B0EE2D7DE}"/>
    <hyperlink ref="G39" r:id="rId7" display="https://ows.emodnet-humanactivities.eu/wfs?SERVICE=WFS&amp;VERSION=1.1.0&amp;request=GetFeature&amp;typeName=bshcontiscables&amp;OUTPUTFORMAT=json" xr:uid="{DE2B8B2F-C7A8-4871-B4C0-59C5168199AB}"/>
    <hyperlink ref="G45" r:id="rId8" xr:uid="{400B7466-0242-4A28-BE52-CA5FEA885399}"/>
    <hyperlink ref="G42" r:id="rId9" xr:uid="{6FA0A3FA-E195-415F-BA75-7CB20A2429FD}"/>
    <hyperlink ref="G43" r:id="rId10" xr:uid="{D146BA1D-97B4-4F85-A6F4-98C1E5FBE6E2}"/>
    <hyperlink ref="G10" r:id="rId11" xr:uid="{052648AF-A198-422D-AD8F-012B394627FD}"/>
    <hyperlink ref="G40" r:id="rId12" xr:uid="{031E9389-B05D-494A-9536-3647A17D78BB}"/>
    <hyperlink ref="G41" r:id="rId13" xr:uid="{A891F98D-6B25-4FEA-AA98-21E34E981FE4}"/>
    <hyperlink ref="G33" r:id="rId14" xr:uid="{9E3994DC-678E-4E53-9AB8-34D2764EF6F0}"/>
    <hyperlink ref="G14" r:id="rId15" display="http://www.fao.org/figis/geoserver/area/ows?service=WFS&amp;request=GetFeature&amp;version=1.0.0&amp;typeName=area:FAO_AREAS&amp;outputFormat=SHAPE-ZIP" xr:uid="{370FFC9F-59B1-4761-B253-DBE056D11446}"/>
    <hyperlink ref="G27" r:id="rId16" xr:uid="{399219B3-048E-4AA2-A756-A30E5E3E02F9}"/>
    <hyperlink ref="G17" r:id="rId17" xr:uid="{6CC46AAC-D1EB-4636-A130-44B2FA9A308A}"/>
    <hyperlink ref="G16" r:id="rId18" xr:uid="{94DCE863-9FAC-45E2-8459-DC8BB6BB3724}"/>
    <hyperlink ref="G28" r:id="rId19" xr:uid="{9D1B14C9-47BA-4AA9-90DC-41A7E41C4152}"/>
    <hyperlink ref="G15" r:id="rId20" xr:uid="{7A406DC7-9409-4661-A95A-E6F951EC67A2}"/>
    <hyperlink ref="G37" r:id="rId21" xr:uid="{323A22F8-FAE0-48DE-8508-CAE3CEA1D7F1}"/>
    <hyperlink ref="G8" r:id="rId22" xr:uid="{CBFDEC1D-317A-4D31-BC4F-7B3D53417432}"/>
    <hyperlink ref="G24" r:id="rId23" xr:uid="{7EFCE64C-C35F-4213-8993-1706ADBF94F0}"/>
    <hyperlink ref="G21" r:id="rId24" xr:uid="{79E57232-4BE4-4FB3-9297-FE4D5C3CC9E9}"/>
    <hyperlink ref="G22" r:id="rId25" xr:uid="{57CE589C-5828-4029-8793-BB1013E665B9}"/>
    <hyperlink ref="G23" r:id="rId26" xr:uid="{8A82E2BB-C0D7-4847-93D9-FE57C41B0589}"/>
    <hyperlink ref="G32" r:id="rId27" xr:uid="{39C18039-B498-4303-B491-6C8B496AFE2F}"/>
    <hyperlink ref="G25" r:id="rId28" xr:uid="{5D08EDD1-61BD-4851-BE7D-E28B159F0278}"/>
    <hyperlink ref="G35" r:id="rId29" xr:uid="{66E59C74-2F6D-43CD-AFF4-26422E078699}"/>
    <hyperlink ref="G11" r:id="rId30" xr:uid="{061A22E2-63FE-4B47-9E97-9E435F60EDE7}"/>
    <hyperlink ref="G12" r:id="rId31" xr:uid="{AE891FD3-D5A2-49A2-B615-3278CD91B14C}"/>
    <hyperlink ref="G49" r:id="rId32" xr:uid="{C2E86BAD-C973-4FEE-9293-F025A73106BD}"/>
    <hyperlink ref="G20" r:id="rId33" xr:uid="{8DB6311D-3596-43C0-8534-9B069139B23A}"/>
    <hyperlink ref="G31" r:id="rId34" xr:uid="{E8F42C50-1FEE-4B6A-A7EF-88C12D92D287}"/>
    <hyperlink ref="G36" r:id="rId35" xr:uid="{AEA11F54-6A19-486D-B51C-B75DB861C11B}"/>
    <hyperlink ref="G29" r:id="rId36" xr:uid="{A97F47D0-E1FF-44AE-96D2-1400AF975442}"/>
    <hyperlink ref="G26" r:id="rId37" xr:uid="{EFDD598C-3786-4E24-92FE-6C64541C6188}"/>
    <hyperlink ref="G13" r:id="rId38" xr:uid="{EC4380D2-8B94-4D42-99FC-5D99FC51CC01}"/>
    <hyperlink ref="G38" r:id="rId39" xr:uid="{F1A6A598-256D-4028-B0A8-AC1A8C3623EF}"/>
    <hyperlink ref="G30" r:id="rId40" xr:uid="{B97882BB-13FE-4479-BCB8-08855FB145F3}"/>
    <hyperlink ref="G44" r:id="rId41" xr:uid="{6C6D99F0-AD82-4FB5-A0D6-688F3A8EC9C3}"/>
    <hyperlink ref="G46" r:id="rId42" xr:uid="{82BF9969-724B-4886-9302-29DEEA2AE27B}"/>
    <hyperlink ref="G47" r:id="rId43" xr:uid="{8E78B695-2CD6-42E3-8583-E4553581C6EC}"/>
    <hyperlink ref="G48" r:id="rId44" xr:uid="{D532B2DA-50DC-4D0B-8B30-558993F904D4}"/>
    <hyperlink ref="F19" r:id="rId45" xr:uid="{CCBDB6C0-0C89-48DA-8346-C1AA3FBB119A}"/>
    <hyperlink ref="F34" r:id="rId46" xr:uid="{BD119DD2-94B7-4946-9330-5EA7A341F9AE}"/>
    <hyperlink ref="F5" r:id="rId47" xr:uid="{A4DB87C2-4765-4BE7-8EA5-BFC9F8B8A6B8}"/>
    <hyperlink ref="G5" r:id="rId48" xr:uid="{A8BDC77D-1886-4044-904F-7BE1AC934616}"/>
    <hyperlink ref="F6" r:id="rId49" xr:uid="{F80377C5-55ED-4796-9D5D-BC459C125EA9}"/>
    <hyperlink ref="F31" r:id="rId50" xr:uid="{355F01C3-AD37-4EAC-B386-9A06BAFD7880}"/>
    <hyperlink ref="F18" r:id="rId51" xr:uid="{8EB575C8-1FA2-4E9E-B5B0-D56D40E8E796}"/>
    <hyperlink ref="F39" r:id="rId52" display="https://ows.emodnet-humanactivities.eu/wms?LAYERS=bshcontiscables&amp;FORMAT=image/png&amp;TRANSPARENT=TRUE&amp;SERVICE=WMS&amp;VERSION=1.1.1&amp;REQUEST=GetMap&amp;STYLES=&amp;SRS=EPSG:4326&amp;BBOX=-30.4269,23.7383,42.3846,72.2793&amp;WIDTH=650&amp;HEIGHT=400" xr:uid="{AD7D680F-C9FF-4EC0-B4CD-A9BA552DF646}"/>
    <hyperlink ref="F45" r:id="rId53" xr:uid="{3229F192-CA44-4AA2-BE10-EE61A3EE9403}"/>
    <hyperlink ref="F42" r:id="rId54" xr:uid="{0ED22EBF-AEF8-4E30-B7EF-42B24EFBAEBF}"/>
    <hyperlink ref="F43" r:id="rId55" xr:uid="{6AFBD679-E46C-4F1C-B1C4-3676FC86CB3F}"/>
    <hyperlink ref="F10" r:id="rId56" xr:uid="{01FCF391-4F52-43D6-9F78-22D0D29D4E85}"/>
    <hyperlink ref="F40" r:id="rId57" xr:uid="{C80A584F-AAC2-4740-9A97-FAAB0BF70271}"/>
    <hyperlink ref="F41" r:id="rId58" xr:uid="{15D4D05E-A663-4135-86FB-3A8A937706D1}"/>
    <hyperlink ref="F33" r:id="rId59" xr:uid="{C6F4FE6B-2E1B-413D-8495-680E539B7A4B}"/>
    <hyperlink ref="F27" r:id="rId60" xr:uid="{9FCD70D6-5649-4E68-91C1-583E041F9E15}"/>
    <hyperlink ref="F28" r:id="rId61" xr:uid="{6A0B4446-34EE-4E63-946A-BC50B059C7AE}"/>
    <hyperlink ref="F15" r:id="rId62" xr:uid="{AD609975-45C4-41B3-802A-E52D301401BF}"/>
    <hyperlink ref="F37" r:id="rId63" xr:uid="{22C47322-2617-44A2-8EBF-0C180C58B1A0}"/>
    <hyperlink ref="F8" r:id="rId64" xr:uid="{527AAE6F-C1E9-4384-97F6-A1DBBB130941}"/>
    <hyperlink ref="F24" r:id="rId65" xr:uid="{CCC7C7B8-A6A7-4A07-B6A2-D505216A8431}"/>
    <hyperlink ref="F21" r:id="rId66" xr:uid="{7BD0C5D8-15C8-4AD0-B8EC-9BDDC1702274}"/>
    <hyperlink ref="F32" r:id="rId67" xr:uid="{E42817BE-6545-4113-AB33-B843D8B0E044}"/>
    <hyperlink ref="F25" r:id="rId68" xr:uid="{5C04B2A4-4F4F-44C4-9CB9-48365210410E}"/>
    <hyperlink ref="F35" r:id="rId69" xr:uid="{BD0F75BC-5C7E-4ABD-9201-30D068F49272}"/>
    <hyperlink ref="F11" r:id="rId70" xr:uid="{05CDBB7E-64A2-46FD-82AB-71865ABD9C4B}"/>
    <hyperlink ref="F12" r:id="rId71" xr:uid="{8DE07057-F40B-4F3E-AFBA-832C07869510}"/>
    <hyperlink ref="F49" r:id="rId72" xr:uid="{9181E046-72BA-4A3A-ACFD-B2AD5A09231C}"/>
    <hyperlink ref="F20" r:id="rId73" xr:uid="{D661ECFD-0D8D-40CE-86CA-745CD173FBE9}"/>
    <hyperlink ref="F36" r:id="rId74" xr:uid="{1B6FC699-1B67-4916-A711-88D7725DB384}"/>
    <hyperlink ref="F29" r:id="rId75" xr:uid="{5487B52F-A91B-4D36-9B9C-9496CF9CE4D3}"/>
    <hyperlink ref="F26" r:id="rId76" xr:uid="{55A63FD1-A763-454C-9607-33B0B7B60B1F}"/>
    <hyperlink ref="F13" r:id="rId77" xr:uid="{D9080D7B-7AE5-4579-9EDF-AD42E2363EF5}"/>
    <hyperlink ref="F38" r:id="rId78" xr:uid="{26B6F275-83B2-4286-982D-3083983E70AD}"/>
    <hyperlink ref="F30" r:id="rId79" xr:uid="{9AFB07BE-4611-45BB-B87A-BD5F73A87CA0}"/>
    <hyperlink ref="F44" r:id="rId80" xr:uid="{4E004023-59C0-42D0-BFF8-D92D86593D14}"/>
    <hyperlink ref="F46" r:id="rId81" xr:uid="{FA243189-A24E-4725-A1B8-E6458CAF7CE5}"/>
    <hyperlink ref="F47" r:id="rId82" xr:uid="{313ADFDD-A223-4FCB-ACAF-6675B0290513}"/>
    <hyperlink ref="F48" r:id="rId83" xr:uid="{2B424B2C-56D8-4163-BBAB-94E7BFEEF9C9}"/>
    <hyperlink ref="F51" r:id="rId84" xr:uid="{B44F36DA-0D9D-42AE-A392-89AC7AD97385}"/>
    <hyperlink ref="F50" r:id="rId85" xr:uid="{F31D46B6-6164-49E6-9049-EA6B8AC0A9CD}"/>
  </hyperlinks>
  <pageMargins left="0.7" right="0.7" top="0.75" bottom="0.75" header="0.3" footer="0.3"/>
  <pageSetup paperSize="9" scale="94" orientation="landscape" horizontalDpi="4294967293" r:id="rId8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5"/>
  <sheetViews>
    <sheetView tabSelected="1" zoomScaleNormal="100" workbookViewId="0">
      <selection activeCell="E5" sqref="E5:E46"/>
    </sheetView>
  </sheetViews>
  <sheetFormatPr defaultColWidth="9.06640625" defaultRowHeight="15"/>
  <cols>
    <col min="1" max="1" width="15.9296875" style="9" customWidth="1"/>
    <col min="2" max="2" width="19.46484375" style="9" customWidth="1"/>
    <col min="3" max="3" width="16.46484375" style="9" customWidth="1"/>
    <col min="4" max="4" width="16.46484375" style="110" customWidth="1"/>
    <col min="5" max="5" width="17.33203125" style="9" customWidth="1"/>
    <col min="6" max="6" width="21.796875" style="9" customWidth="1"/>
    <col min="7" max="7" width="19.19921875" style="9" customWidth="1"/>
    <col min="8" max="8" width="14.9296875" style="9" customWidth="1"/>
    <col min="9" max="9" width="13.46484375" style="9" customWidth="1"/>
    <col min="10" max="10" width="21.33203125" style="9" customWidth="1"/>
    <col min="11" max="11" width="12.9296875" style="9" customWidth="1"/>
    <col min="12" max="12" width="18.9296875" style="9" customWidth="1"/>
    <col min="13" max="13" width="13.59765625" style="9" customWidth="1"/>
    <col min="14" max="16384" width="9.06640625" style="9"/>
  </cols>
  <sheetData>
    <row r="1" spans="1:13" ht="17.25">
      <c r="A1" s="107" t="s">
        <v>485</v>
      </c>
      <c r="B1" s="107"/>
      <c r="C1" s="104"/>
      <c r="D1" s="175"/>
      <c r="E1" s="104"/>
      <c r="F1" s="104"/>
      <c r="G1" s="104"/>
      <c r="H1" s="104"/>
      <c r="I1" s="104"/>
      <c r="J1" s="104"/>
      <c r="K1" s="104"/>
      <c r="L1" s="104"/>
      <c r="M1" s="104"/>
    </row>
    <row r="2" spans="1:13" ht="30" customHeight="1">
      <c r="A2" s="186" t="s">
        <v>125</v>
      </c>
      <c r="B2" s="120" t="s">
        <v>63</v>
      </c>
      <c r="C2" s="120" t="s">
        <v>64</v>
      </c>
      <c r="D2" s="120" t="s">
        <v>98</v>
      </c>
      <c r="E2" s="120" t="s">
        <v>100</v>
      </c>
      <c r="G2" s="104"/>
      <c r="H2" s="104"/>
      <c r="I2" s="104"/>
      <c r="J2" s="104"/>
      <c r="K2" s="104"/>
      <c r="L2" s="122"/>
      <c r="M2" s="122"/>
    </row>
    <row r="3" spans="1:13" ht="40.5" customHeight="1">
      <c r="A3" s="186" t="s">
        <v>46</v>
      </c>
      <c r="B3" s="127">
        <v>43922</v>
      </c>
      <c r="C3" s="113" t="s">
        <v>16</v>
      </c>
      <c r="D3" s="113" t="s">
        <v>486</v>
      </c>
      <c r="E3" s="121" t="s">
        <v>486</v>
      </c>
      <c r="G3" s="104"/>
      <c r="H3" s="104"/>
      <c r="I3" s="104"/>
      <c r="J3" s="119"/>
      <c r="K3" s="104"/>
      <c r="L3" s="122"/>
      <c r="M3" s="122"/>
    </row>
    <row r="4" spans="1:13" ht="45">
      <c r="A4" s="111" t="s">
        <v>96</v>
      </c>
      <c r="B4" s="123" t="s">
        <v>487</v>
      </c>
      <c r="C4" s="106" t="s">
        <v>102</v>
      </c>
      <c r="D4" s="106" t="s">
        <v>577</v>
      </c>
      <c r="E4" s="106" t="s">
        <v>213</v>
      </c>
      <c r="F4" s="106" t="s">
        <v>578</v>
      </c>
      <c r="G4" s="106" t="s">
        <v>213</v>
      </c>
      <c r="H4" s="106" t="s">
        <v>104</v>
      </c>
      <c r="I4" s="106" t="s">
        <v>213</v>
      </c>
      <c r="J4" s="106" t="s">
        <v>579</v>
      </c>
      <c r="K4" s="106" t="s">
        <v>213</v>
      </c>
      <c r="L4" s="106" t="s">
        <v>580</v>
      </c>
      <c r="M4" s="106" t="s">
        <v>213</v>
      </c>
    </row>
    <row r="5" spans="1:13" s="25" customFormat="1" ht="30">
      <c r="A5" s="128" t="s">
        <v>302</v>
      </c>
      <c r="B5" s="128" t="s">
        <v>488</v>
      </c>
      <c r="C5" s="130" t="s">
        <v>571</v>
      </c>
      <c r="D5" s="179">
        <f>F5*'1.1'!K25</f>
        <v>1.658254E-2</v>
      </c>
      <c r="E5" s="235">
        <v>0</v>
      </c>
      <c r="F5" s="131">
        <v>23</v>
      </c>
      <c r="G5" s="132">
        <v>0.21</v>
      </c>
      <c r="H5" s="113" t="s">
        <v>327</v>
      </c>
      <c r="I5" s="113" t="s">
        <v>327</v>
      </c>
      <c r="J5" s="113">
        <v>0</v>
      </c>
      <c r="K5" s="125">
        <v>0</v>
      </c>
      <c r="L5" s="113">
        <v>0</v>
      </c>
      <c r="M5" s="125">
        <v>0</v>
      </c>
    </row>
    <row r="6" spans="1:13" s="25" customFormat="1" ht="30">
      <c r="A6" s="128" t="s">
        <v>489</v>
      </c>
      <c r="B6" s="128" t="s">
        <v>489</v>
      </c>
      <c r="C6" s="130" t="s">
        <v>571</v>
      </c>
      <c r="D6" s="179">
        <f>F6*('1.1'!K5+'1.1'!K6)</f>
        <v>0.46511712000000005</v>
      </c>
      <c r="E6" s="235">
        <v>0</v>
      </c>
      <c r="F6" s="131">
        <v>54</v>
      </c>
      <c r="G6" s="132">
        <v>0.54</v>
      </c>
      <c r="H6" s="113" t="s">
        <v>327</v>
      </c>
      <c r="I6" s="113" t="s">
        <v>327</v>
      </c>
      <c r="J6" s="113">
        <v>1</v>
      </c>
      <c r="K6" s="125">
        <v>0</v>
      </c>
      <c r="L6" s="113">
        <v>3</v>
      </c>
      <c r="M6" s="125">
        <v>0</v>
      </c>
    </row>
    <row r="7" spans="1:13" s="25" customFormat="1">
      <c r="A7" s="208" t="s">
        <v>490</v>
      </c>
      <c r="B7" s="128" t="s">
        <v>227</v>
      </c>
      <c r="C7" s="130" t="s">
        <v>572</v>
      </c>
      <c r="D7" s="130" t="s">
        <v>327</v>
      </c>
      <c r="E7" s="235">
        <v>0</v>
      </c>
      <c r="F7" s="131" t="s">
        <v>327</v>
      </c>
      <c r="G7" s="131" t="s">
        <v>327</v>
      </c>
      <c r="H7" s="113" t="s">
        <v>327</v>
      </c>
      <c r="I7" s="113" t="s">
        <v>327</v>
      </c>
      <c r="J7" s="113" t="s">
        <v>327</v>
      </c>
      <c r="K7" s="113" t="s">
        <v>327</v>
      </c>
      <c r="L7" s="113" t="s">
        <v>327</v>
      </c>
      <c r="M7" s="113" t="s">
        <v>327</v>
      </c>
    </row>
    <row r="8" spans="1:13" s="25" customFormat="1">
      <c r="A8" s="209"/>
      <c r="B8" s="128" t="s">
        <v>229</v>
      </c>
      <c r="C8" s="130" t="s">
        <v>573</v>
      </c>
      <c r="D8" s="130">
        <f>F8*'1.1'!K8</f>
        <v>0</v>
      </c>
      <c r="E8" s="235">
        <v>0</v>
      </c>
      <c r="F8" s="131">
        <v>18</v>
      </c>
      <c r="G8" s="132">
        <v>0.5</v>
      </c>
      <c r="H8" s="113" t="s">
        <v>327</v>
      </c>
      <c r="I8" s="113" t="s">
        <v>327</v>
      </c>
      <c r="J8" s="113">
        <v>0</v>
      </c>
      <c r="K8" s="125">
        <v>0</v>
      </c>
      <c r="L8" s="113">
        <v>2</v>
      </c>
      <c r="M8" s="125">
        <v>0</v>
      </c>
    </row>
    <row r="9" spans="1:13" s="25" customFormat="1" ht="60">
      <c r="A9" s="210"/>
      <c r="B9" s="128" t="s">
        <v>230</v>
      </c>
      <c r="C9" s="130" t="s">
        <v>572</v>
      </c>
      <c r="D9" s="130" t="s">
        <v>327</v>
      </c>
      <c r="E9" s="235">
        <v>0</v>
      </c>
      <c r="F9" s="131" t="s">
        <v>327</v>
      </c>
      <c r="G9" s="131" t="s">
        <v>327</v>
      </c>
      <c r="H9" s="113" t="s">
        <v>327</v>
      </c>
      <c r="I9" s="113" t="s">
        <v>327</v>
      </c>
      <c r="J9" s="113" t="s">
        <v>327</v>
      </c>
      <c r="K9" s="113" t="s">
        <v>327</v>
      </c>
      <c r="L9" s="113" t="s">
        <v>327</v>
      </c>
      <c r="M9" s="113" t="s">
        <v>327</v>
      </c>
    </row>
    <row r="10" spans="1:13" s="25" customFormat="1">
      <c r="A10" s="128" t="s">
        <v>231</v>
      </c>
      <c r="B10" s="128" t="s">
        <v>231</v>
      </c>
      <c r="C10" s="130" t="s">
        <v>573</v>
      </c>
      <c r="D10" s="179">
        <f>F10*'1.1'!K10</f>
        <v>5.6875000000000002E-2</v>
      </c>
      <c r="E10" s="235">
        <v>0</v>
      </c>
      <c r="F10" s="131">
        <v>28</v>
      </c>
      <c r="G10" s="132">
        <v>-0.1</v>
      </c>
      <c r="H10" s="113" t="s">
        <v>327</v>
      </c>
      <c r="I10" s="113" t="s">
        <v>327</v>
      </c>
      <c r="J10" s="113">
        <v>0</v>
      </c>
      <c r="K10" s="125">
        <v>0</v>
      </c>
      <c r="L10" s="113">
        <v>0</v>
      </c>
      <c r="M10" s="125">
        <v>0</v>
      </c>
    </row>
    <row r="11" spans="1:13" s="25" customFormat="1" ht="30">
      <c r="A11" s="208" t="s">
        <v>241</v>
      </c>
      <c r="B11" s="128" t="s">
        <v>242</v>
      </c>
      <c r="C11" s="130" t="s">
        <v>573</v>
      </c>
      <c r="D11" s="179">
        <f>F11*'1.1'!K11</f>
        <v>13.737303000000001</v>
      </c>
      <c r="E11" s="235">
        <v>0</v>
      </c>
      <c r="F11" s="131">
        <v>27</v>
      </c>
      <c r="G11" s="132">
        <v>-0.18</v>
      </c>
      <c r="H11" s="113" t="s">
        <v>327</v>
      </c>
      <c r="I11" s="113" t="s">
        <v>327</v>
      </c>
      <c r="J11" s="113">
        <v>0</v>
      </c>
      <c r="K11" s="125">
        <v>0</v>
      </c>
      <c r="L11" s="113">
        <v>1</v>
      </c>
      <c r="M11" s="125">
        <v>-0.5</v>
      </c>
    </row>
    <row r="12" spans="1:13" s="25" customFormat="1">
      <c r="A12" s="209"/>
      <c r="B12" s="128" t="s">
        <v>245</v>
      </c>
      <c r="C12" s="130" t="s">
        <v>573</v>
      </c>
      <c r="D12" s="179">
        <f>F12*'1.1'!K12</f>
        <v>10.131824999999999</v>
      </c>
      <c r="E12" s="235">
        <v>0</v>
      </c>
      <c r="F12" s="131">
        <v>25</v>
      </c>
      <c r="G12" s="132">
        <v>-0.5</v>
      </c>
      <c r="H12" s="113" t="s">
        <v>327</v>
      </c>
      <c r="I12" s="113" t="s">
        <v>327</v>
      </c>
      <c r="J12" s="113">
        <v>2</v>
      </c>
      <c r="K12" s="125">
        <v>0</v>
      </c>
      <c r="L12" s="113">
        <v>0</v>
      </c>
      <c r="M12" s="125">
        <v>0</v>
      </c>
    </row>
    <row r="13" spans="1:13" s="25" customFormat="1" ht="30">
      <c r="A13" s="210"/>
      <c r="B13" s="128" t="s">
        <v>248</v>
      </c>
      <c r="C13" s="130" t="s">
        <v>573</v>
      </c>
      <c r="D13" s="179">
        <f>F13*'1.1'!K13</f>
        <v>1.8320259999999999</v>
      </c>
      <c r="E13" s="235">
        <v>0</v>
      </c>
      <c r="F13" s="131">
        <v>14</v>
      </c>
      <c r="G13" s="132">
        <v>0.17</v>
      </c>
      <c r="H13" s="113" t="s">
        <v>327</v>
      </c>
      <c r="I13" s="113" t="s">
        <v>327</v>
      </c>
      <c r="J13" s="113">
        <v>2</v>
      </c>
      <c r="K13" s="125">
        <v>1</v>
      </c>
      <c r="L13" s="113">
        <v>2</v>
      </c>
      <c r="M13" s="125">
        <v>1</v>
      </c>
    </row>
    <row r="14" spans="1:13" s="25" customFormat="1" ht="30">
      <c r="A14" s="208" t="s">
        <v>256</v>
      </c>
      <c r="B14" s="128" t="s">
        <v>257</v>
      </c>
      <c r="C14" s="130" t="s">
        <v>573</v>
      </c>
      <c r="D14" s="179">
        <f>F14*'1.1'!K14</f>
        <v>3.4375000000000003E-2</v>
      </c>
      <c r="E14" s="235">
        <v>0</v>
      </c>
      <c r="F14" s="131">
        <v>4</v>
      </c>
      <c r="G14" s="132">
        <v>1</v>
      </c>
      <c r="H14" s="113" t="s">
        <v>327</v>
      </c>
      <c r="I14" s="113" t="s">
        <v>327</v>
      </c>
      <c r="J14" s="113">
        <v>0</v>
      </c>
      <c r="K14" s="125">
        <v>0</v>
      </c>
      <c r="L14" s="113">
        <v>1</v>
      </c>
      <c r="M14" s="125">
        <v>-0.8</v>
      </c>
    </row>
    <row r="15" spans="1:13">
      <c r="A15" s="209"/>
      <c r="B15" s="128" t="s">
        <v>258</v>
      </c>
      <c r="C15" s="130" t="s">
        <v>573</v>
      </c>
      <c r="D15" s="179">
        <f>F15*'1.1'!K15</f>
        <v>0</v>
      </c>
      <c r="E15" s="235">
        <v>0</v>
      </c>
      <c r="F15" s="131">
        <v>0</v>
      </c>
      <c r="G15" s="132">
        <v>0</v>
      </c>
      <c r="H15" s="113" t="s">
        <v>327</v>
      </c>
      <c r="I15" s="113" t="s">
        <v>327</v>
      </c>
      <c r="J15" s="113">
        <v>0</v>
      </c>
      <c r="K15" s="125">
        <v>0</v>
      </c>
      <c r="L15" s="113">
        <v>1</v>
      </c>
      <c r="M15" s="125">
        <v>1</v>
      </c>
    </row>
    <row r="16" spans="1:13" ht="30">
      <c r="A16" s="209"/>
      <c r="B16" s="128" t="s">
        <v>259</v>
      </c>
      <c r="C16" s="130" t="s">
        <v>573</v>
      </c>
      <c r="D16" s="179">
        <f>F16*'1.1'!K16</f>
        <v>0.65762200000000004</v>
      </c>
      <c r="E16" s="235">
        <v>0</v>
      </c>
      <c r="F16" s="131">
        <v>14</v>
      </c>
      <c r="G16" s="132">
        <v>0.56000000000000005</v>
      </c>
      <c r="H16" s="113" t="s">
        <v>327</v>
      </c>
      <c r="I16" s="113" t="s">
        <v>327</v>
      </c>
      <c r="J16" s="113">
        <v>0</v>
      </c>
      <c r="K16" s="125">
        <v>0</v>
      </c>
      <c r="L16" s="113">
        <v>1</v>
      </c>
      <c r="M16" s="125">
        <v>-0.75</v>
      </c>
    </row>
    <row r="17" spans="1:13" ht="30">
      <c r="A17" s="210"/>
      <c r="B17" s="128" t="s">
        <v>262</v>
      </c>
      <c r="C17" s="130" t="s">
        <v>573</v>
      </c>
      <c r="D17" s="179">
        <f>F17*'1.1'!K17</f>
        <v>2.04</v>
      </c>
      <c r="E17" s="235">
        <v>0</v>
      </c>
      <c r="F17" s="131">
        <v>2</v>
      </c>
      <c r="G17" s="132">
        <v>-0.75</v>
      </c>
      <c r="H17" s="113" t="s">
        <v>327</v>
      </c>
      <c r="I17" s="113" t="s">
        <v>327</v>
      </c>
      <c r="J17" s="113">
        <v>0</v>
      </c>
      <c r="K17" s="125">
        <v>0</v>
      </c>
      <c r="L17" s="113">
        <v>0</v>
      </c>
      <c r="M17" s="125">
        <v>0</v>
      </c>
    </row>
    <row r="18" spans="1:13">
      <c r="A18" s="208" t="s">
        <v>491</v>
      </c>
      <c r="B18" s="128" t="s">
        <v>271</v>
      </c>
      <c r="C18" s="130" t="s">
        <v>573</v>
      </c>
      <c r="D18" s="179">
        <f>F18*'1.1'!K19</f>
        <v>0.10989251999999999</v>
      </c>
      <c r="E18" s="235">
        <v>0</v>
      </c>
      <c r="F18" s="131">
        <v>31</v>
      </c>
      <c r="G18" s="132">
        <v>0.28999999999999998</v>
      </c>
      <c r="H18" s="113" t="s">
        <v>327</v>
      </c>
      <c r="I18" s="113" t="s">
        <v>327</v>
      </c>
      <c r="J18" s="113">
        <v>0</v>
      </c>
      <c r="K18" s="125">
        <v>0</v>
      </c>
      <c r="L18" s="113">
        <v>0</v>
      </c>
      <c r="M18" s="125">
        <v>0</v>
      </c>
    </row>
    <row r="19" spans="1:13">
      <c r="A19" s="209"/>
      <c r="B19" s="128" t="s">
        <v>272</v>
      </c>
      <c r="C19" s="130" t="s">
        <v>573</v>
      </c>
      <c r="D19" s="179">
        <f>F19*'1.1'!K20</f>
        <v>2.4780159999999999E-2</v>
      </c>
      <c r="E19" s="235">
        <v>0</v>
      </c>
      <c r="F19" s="131">
        <v>32</v>
      </c>
      <c r="G19" s="132">
        <v>0</v>
      </c>
      <c r="H19" s="113" t="s">
        <v>327</v>
      </c>
      <c r="I19" s="113" t="s">
        <v>327</v>
      </c>
      <c r="J19" s="113">
        <v>3</v>
      </c>
      <c r="K19" s="125">
        <v>0.5</v>
      </c>
      <c r="L19" s="113">
        <v>1</v>
      </c>
      <c r="M19" s="125">
        <v>1</v>
      </c>
    </row>
    <row r="20" spans="1:13">
      <c r="A20" s="210"/>
      <c r="B20" s="128" t="s">
        <v>273</v>
      </c>
      <c r="C20" s="130" t="s">
        <v>573</v>
      </c>
      <c r="D20" s="179">
        <f>F20*'1.1'!K21</f>
        <v>4.3849850000000003E-2</v>
      </c>
      <c r="E20" s="235">
        <v>0</v>
      </c>
      <c r="F20" s="131">
        <v>55</v>
      </c>
      <c r="G20" s="132">
        <v>0.17</v>
      </c>
      <c r="H20" s="113" t="s">
        <v>327</v>
      </c>
      <c r="I20" s="113" t="s">
        <v>327</v>
      </c>
      <c r="J20" s="113">
        <v>4</v>
      </c>
      <c r="K20" s="125">
        <v>0.33</v>
      </c>
      <c r="L20" s="113">
        <v>2</v>
      </c>
      <c r="M20" s="125">
        <v>-0.5</v>
      </c>
    </row>
    <row r="21" spans="1:13">
      <c r="A21" s="208" t="s">
        <v>492</v>
      </c>
      <c r="B21" s="128" t="s">
        <v>275</v>
      </c>
      <c r="C21" s="201" t="s">
        <v>573</v>
      </c>
      <c r="D21" s="201">
        <f>1.65*F21</f>
        <v>148.5</v>
      </c>
      <c r="E21" s="235">
        <v>0</v>
      </c>
      <c r="F21" s="201">
        <v>90</v>
      </c>
      <c r="G21" s="214">
        <v>0.28999999999999998</v>
      </c>
      <c r="H21" s="201" t="s">
        <v>327</v>
      </c>
      <c r="I21" s="201" t="s">
        <v>327</v>
      </c>
      <c r="J21" s="201">
        <v>5</v>
      </c>
      <c r="K21" s="214">
        <v>-0.17</v>
      </c>
      <c r="L21" s="201">
        <v>4</v>
      </c>
      <c r="M21" s="214">
        <v>0</v>
      </c>
    </row>
    <row r="22" spans="1:13">
      <c r="A22" s="209"/>
      <c r="B22" s="128" t="s">
        <v>284</v>
      </c>
      <c r="C22" s="211"/>
      <c r="D22" s="202"/>
      <c r="E22" s="235"/>
      <c r="F22" s="211"/>
      <c r="G22" s="211"/>
      <c r="H22" s="202"/>
      <c r="I22" s="202"/>
      <c r="J22" s="211"/>
      <c r="K22" s="211"/>
      <c r="L22" s="211"/>
      <c r="M22" s="211"/>
    </row>
    <row r="23" spans="1:13">
      <c r="A23" s="209"/>
      <c r="B23" s="128" t="s">
        <v>293</v>
      </c>
      <c r="C23" s="212"/>
      <c r="D23" s="203"/>
      <c r="E23" s="235"/>
      <c r="F23" s="212"/>
      <c r="G23" s="212"/>
      <c r="H23" s="203"/>
      <c r="I23" s="203"/>
      <c r="J23" s="212"/>
      <c r="K23" s="212"/>
      <c r="L23" s="212"/>
      <c r="M23" s="212"/>
    </row>
    <row r="24" spans="1:13">
      <c r="A24" s="210"/>
      <c r="B24" s="128" t="s">
        <v>493</v>
      </c>
      <c r="C24" s="130" t="s">
        <v>573</v>
      </c>
      <c r="D24" s="179">
        <f>F24*'1.1'!K46</f>
        <v>4.6997300000000001E-3</v>
      </c>
      <c r="E24" s="235">
        <v>0</v>
      </c>
      <c r="F24" s="113">
        <v>7</v>
      </c>
      <c r="G24" s="125">
        <v>-0.42</v>
      </c>
      <c r="H24" s="113" t="s">
        <v>327</v>
      </c>
      <c r="I24" s="113" t="s">
        <v>327</v>
      </c>
      <c r="J24" s="113">
        <v>0</v>
      </c>
      <c r="K24" s="125">
        <v>0</v>
      </c>
      <c r="L24" s="113">
        <v>0</v>
      </c>
      <c r="M24" s="125">
        <v>0</v>
      </c>
    </row>
    <row r="25" spans="1:13" ht="28.5">
      <c r="A25" s="129" t="s">
        <v>351</v>
      </c>
      <c r="B25" s="128" t="s">
        <v>351</v>
      </c>
      <c r="C25" s="130" t="s">
        <v>573</v>
      </c>
      <c r="D25" s="179">
        <f>F25*'1.1'!K49</f>
        <v>8.3312400000000002E-3</v>
      </c>
      <c r="E25" s="235" t="s">
        <v>584</v>
      </c>
      <c r="F25" s="113">
        <v>12</v>
      </c>
      <c r="G25" s="125">
        <v>-0.2</v>
      </c>
      <c r="H25" s="113" t="s">
        <v>327</v>
      </c>
      <c r="I25" s="113" t="s">
        <v>327</v>
      </c>
      <c r="J25" s="113">
        <v>0</v>
      </c>
      <c r="K25" s="125">
        <v>0</v>
      </c>
      <c r="L25" s="113">
        <v>1</v>
      </c>
      <c r="M25" s="125">
        <v>1</v>
      </c>
    </row>
    <row r="26" spans="1:13">
      <c r="A26" s="208" t="s">
        <v>306</v>
      </c>
      <c r="B26" s="128" t="s">
        <v>494</v>
      </c>
      <c r="C26" s="130" t="s">
        <v>573</v>
      </c>
      <c r="D26" s="179">
        <f>F26*'1.1'!K27</f>
        <v>6.6074240000000006E-2</v>
      </c>
      <c r="E26" s="235">
        <v>0</v>
      </c>
      <c r="F26" s="113">
        <v>34</v>
      </c>
      <c r="G26" s="125">
        <v>0.17</v>
      </c>
      <c r="H26" s="113" t="s">
        <v>327</v>
      </c>
      <c r="I26" s="113" t="s">
        <v>327</v>
      </c>
      <c r="J26" s="113">
        <v>2</v>
      </c>
      <c r="K26" s="125">
        <v>1</v>
      </c>
      <c r="L26" s="113">
        <v>1</v>
      </c>
      <c r="M26" s="125">
        <v>1</v>
      </c>
    </row>
    <row r="27" spans="1:13">
      <c r="A27" s="215"/>
      <c r="B27" s="128" t="s">
        <v>495</v>
      </c>
      <c r="C27" s="130" t="s">
        <v>573</v>
      </c>
      <c r="D27" s="179">
        <f>F27*'1.1'!K26</f>
        <v>2.7789950000000001E-2</v>
      </c>
      <c r="E27" s="235">
        <v>0</v>
      </c>
      <c r="F27" s="113">
        <v>31</v>
      </c>
      <c r="G27" s="125">
        <v>-0.18</v>
      </c>
      <c r="H27" s="113" t="s">
        <v>327</v>
      </c>
      <c r="I27" s="113" t="s">
        <v>327</v>
      </c>
      <c r="J27" s="113">
        <v>2</v>
      </c>
      <c r="K27" s="125">
        <v>0</v>
      </c>
      <c r="L27" s="113">
        <v>4</v>
      </c>
      <c r="M27" s="125">
        <v>3</v>
      </c>
    </row>
    <row r="28" spans="1:13">
      <c r="A28" s="216"/>
      <c r="B28" s="128" t="s">
        <v>496</v>
      </c>
      <c r="C28" s="130" t="s">
        <v>573</v>
      </c>
      <c r="D28" s="179">
        <f>F28*'1.1'!K28</f>
        <v>4.0605479999999999E-2</v>
      </c>
      <c r="E28" s="235">
        <v>0</v>
      </c>
      <c r="F28" s="113">
        <v>9</v>
      </c>
      <c r="G28" s="125">
        <v>-0.1</v>
      </c>
      <c r="H28" s="113" t="s">
        <v>327</v>
      </c>
      <c r="I28" s="113" t="s">
        <v>327</v>
      </c>
      <c r="J28" s="113">
        <v>1</v>
      </c>
      <c r="K28" s="125">
        <v>1</v>
      </c>
      <c r="L28" s="113">
        <v>0</v>
      </c>
      <c r="M28" s="125">
        <v>0</v>
      </c>
    </row>
    <row r="29" spans="1:13">
      <c r="A29" s="208" t="s">
        <v>310</v>
      </c>
      <c r="B29" s="128" t="s">
        <v>311</v>
      </c>
      <c r="C29" s="130" t="s">
        <v>573</v>
      </c>
      <c r="D29" s="179">
        <f>F29*'1.1'!K29</f>
        <v>1.6552799999999999E-2</v>
      </c>
      <c r="E29" s="235">
        <v>0</v>
      </c>
      <c r="F29" s="113">
        <v>15</v>
      </c>
      <c r="G29" s="125">
        <v>-0.44</v>
      </c>
      <c r="H29" s="113" t="s">
        <v>327</v>
      </c>
      <c r="I29" s="113" t="s">
        <v>327</v>
      </c>
      <c r="J29" s="113">
        <v>0</v>
      </c>
      <c r="K29" s="125">
        <v>0</v>
      </c>
      <c r="L29" s="113">
        <v>0</v>
      </c>
      <c r="M29" s="125">
        <v>0</v>
      </c>
    </row>
    <row r="30" spans="1:13">
      <c r="A30" s="210"/>
      <c r="B30" s="128" t="s">
        <v>497</v>
      </c>
      <c r="C30" s="130" t="s">
        <v>573</v>
      </c>
      <c r="D30" s="179">
        <f>F30*'1.1'!K30</f>
        <v>2.5634400000000002E-3</v>
      </c>
      <c r="E30" s="235">
        <v>0</v>
      </c>
      <c r="F30" s="113">
        <v>8</v>
      </c>
      <c r="G30" s="125">
        <v>-0.38</v>
      </c>
      <c r="H30" s="113" t="s">
        <v>327</v>
      </c>
      <c r="I30" s="113" t="s">
        <v>327</v>
      </c>
      <c r="J30" s="113">
        <v>0</v>
      </c>
      <c r="K30" s="125">
        <v>0</v>
      </c>
      <c r="L30" s="113">
        <v>0</v>
      </c>
      <c r="M30" s="125">
        <v>0</v>
      </c>
    </row>
    <row r="31" spans="1:13" ht="30">
      <c r="A31" s="208" t="s">
        <v>320</v>
      </c>
      <c r="B31" s="128" t="s">
        <v>498</v>
      </c>
      <c r="C31" s="130" t="s">
        <v>573</v>
      </c>
      <c r="D31" s="179">
        <f>F31*'1.1'!K33</f>
        <v>0.36250000000000004</v>
      </c>
      <c r="E31" s="235">
        <v>0</v>
      </c>
      <c r="F31" s="113">
        <v>29</v>
      </c>
      <c r="G31" s="125">
        <v>0.21</v>
      </c>
      <c r="H31" s="113" t="s">
        <v>327</v>
      </c>
      <c r="I31" s="113" t="s">
        <v>327</v>
      </c>
      <c r="J31" s="113">
        <v>0</v>
      </c>
      <c r="K31" s="125">
        <v>0</v>
      </c>
      <c r="L31" s="113">
        <v>1</v>
      </c>
      <c r="M31" s="125">
        <v>1</v>
      </c>
    </row>
    <row r="32" spans="1:13" ht="30">
      <c r="A32" s="209"/>
      <c r="B32" s="128" t="s">
        <v>321</v>
      </c>
      <c r="C32" s="130" t="s">
        <v>574</v>
      </c>
      <c r="D32" s="179">
        <f>F32*'1.1'!K31</f>
        <v>0.82031200000000004</v>
      </c>
      <c r="E32" s="235">
        <v>0</v>
      </c>
      <c r="F32" s="113">
        <v>8</v>
      </c>
      <c r="G32" s="125">
        <v>-0.11</v>
      </c>
      <c r="H32" s="113" t="s">
        <v>327</v>
      </c>
      <c r="I32" s="113" t="s">
        <v>327</v>
      </c>
      <c r="J32" s="113">
        <v>1</v>
      </c>
      <c r="K32" s="125">
        <v>1</v>
      </c>
      <c r="L32" s="113">
        <v>0</v>
      </c>
      <c r="M32" s="125">
        <v>0</v>
      </c>
    </row>
    <row r="33" spans="1:13">
      <c r="A33" s="209"/>
      <c r="B33" s="128" t="s">
        <v>499</v>
      </c>
      <c r="C33" s="130" t="s">
        <v>573</v>
      </c>
      <c r="D33" s="179">
        <f>F33*'1.1'!K32</f>
        <v>0.24298823999999999</v>
      </c>
      <c r="E33" s="235">
        <v>0</v>
      </c>
      <c r="F33" s="113">
        <v>33</v>
      </c>
      <c r="G33" s="125">
        <v>0.03</v>
      </c>
      <c r="H33" s="113" t="s">
        <v>327</v>
      </c>
      <c r="I33" s="113" t="s">
        <v>327</v>
      </c>
      <c r="J33" s="113">
        <v>0</v>
      </c>
      <c r="K33" s="125">
        <v>0</v>
      </c>
      <c r="L33" s="113">
        <v>0</v>
      </c>
      <c r="M33" s="125">
        <v>0</v>
      </c>
    </row>
    <row r="34" spans="1:13">
      <c r="A34" s="209"/>
      <c r="B34" s="128" t="s">
        <v>325</v>
      </c>
      <c r="C34" s="130" t="s">
        <v>573</v>
      </c>
      <c r="D34" s="179">
        <f>F34*'1.1'!K34</f>
        <v>1.5332049999999999</v>
      </c>
      <c r="E34" s="235">
        <v>0</v>
      </c>
      <c r="F34" s="113">
        <v>5</v>
      </c>
      <c r="G34" s="125">
        <v>-0.28999999999999998</v>
      </c>
      <c r="H34" s="113" t="s">
        <v>327</v>
      </c>
      <c r="I34" s="113" t="s">
        <v>327</v>
      </c>
      <c r="J34" s="113">
        <v>0</v>
      </c>
      <c r="K34" s="125">
        <v>0</v>
      </c>
      <c r="L34" s="113">
        <v>0</v>
      </c>
      <c r="M34" s="125">
        <v>0</v>
      </c>
    </row>
    <row r="35" spans="1:13">
      <c r="A35" s="210"/>
      <c r="B35" s="128" t="s">
        <v>326</v>
      </c>
      <c r="C35" s="130" t="s">
        <v>573</v>
      </c>
      <c r="D35" s="179">
        <f>F35*'1.1'!K35</f>
        <v>9.375E-2</v>
      </c>
      <c r="E35" s="235">
        <v>0</v>
      </c>
      <c r="F35" s="113">
        <v>3</v>
      </c>
      <c r="G35" s="125">
        <v>0</v>
      </c>
      <c r="H35" s="113" t="s">
        <v>327</v>
      </c>
      <c r="I35" s="113" t="s">
        <v>327</v>
      </c>
      <c r="J35" s="113">
        <v>0</v>
      </c>
      <c r="K35" s="125">
        <v>0</v>
      </c>
      <c r="L35" s="113">
        <v>0</v>
      </c>
      <c r="M35" s="125">
        <v>0</v>
      </c>
    </row>
    <row r="36" spans="1:13" ht="30">
      <c r="A36" s="208" t="s">
        <v>500</v>
      </c>
      <c r="B36" s="128" t="s">
        <v>331</v>
      </c>
      <c r="C36" s="130" t="s">
        <v>573</v>
      </c>
      <c r="D36" s="130">
        <v>0</v>
      </c>
      <c r="E36" s="235">
        <v>0</v>
      </c>
      <c r="F36" s="113">
        <v>0</v>
      </c>
      <c r="G36" s="125">
        <v>-1</v>
      </c>
      <c r="H36" s="113" t="s">
        <v>327</v>
      </c>
      <c r="I36" s="113" t="s">
        <v>327</v>
      </c>
      <c r="J36" s="113">
        <v>0</v>
      </c>
      <c r="K36" s="125">
        <v>0</v>
      </c>
      <c r="L36" s="113">
        <v>1</v>
      </c>
      <c r="M36" s="125">
        <v>1</v>
      </c>
    </row>
    <row r="37" spans="1:13">
      <c r="A37" s="209"/>
      <c r="B37" s="128" t="s">
        <v>332</v>
      </c>
      <c r="C37" s="130" t="s">
        <v>573</v>
      </c>
      <c r="D37" s="179">
        <f>F37*'1.1'!K37:K38</f>
        <v>2.6069700000000001E-2</v>
      </c>
      <c r="E37" s="235">
        <v>0</v>
      </c>
      <c r="F37" s="113">
        <v>67</v>
      </c>
      <c r="G37" s="125">
        <v>-0.33</v>
      </c>
      <c r="H37" s="113" t="s">
        <v>327</v>
      </c>
      <c r="I37" s="113" t="s">
        <v>327</v>
      </c>
      <c r="J37" s="113">
        <v>7</v>
      </c>
      <c r="K37" s="125">
        <v>-0.13</v>
      </c>
      <c r="L37" s="113">
        <v>4</v>
      </c>
      <c r="M37" s="125">
        <v>-0.2</v>
      </c>
    </row>
    <row r="38" spans="1:13" ht="30">
      <c r="A38" s="209"/>
      <c r="B38" s="128" t="s">
        <v>501</v>
      </c>
      <c r="C38" s="130" t="s">
        <v>574</v>
      </c>
      <c r="D38" s="179">
        <f>F38*'1.1'!K39</f>
        <v>2.3942359999999999E-2</v>
      </c>
      <c r="E38" s="235">
        <v>0</v>
      </c>
      <c r="F38" s="113">
        <v>52</v>
      </c>
      <c r="G38" s="125">
        <v>0.33</v>
      </c>
      <c r="H38" s="113" t="s">
        <v>327</v>
      </c>
      <c r="I38" s="113" t="s">
        <v>327</v>
      </c>
      <c r="J38" s="113">
        <v>1</v>
      </c>
      <c r="K38" s="125">
        <v>-0.75</v>
      </c>
      <c r="L38" s="113">
        <v>2</v>
      </c>
      <c r="M38" s="125">
        <v>0</v>
      </c>
    </row>
    <row r="39" spans="1:13">
      <c r="A39" s="210"/>
      <c r="B39" s="128" t="s">
        <v>328</v>
      </c>
      <c r="C39" s="130" t="s">
        <v>573</v>
      </c>
      <c r="D39" s="179">
        <f>F39*'1.1'!K36</f>
        <v>0.2809276</v>
      </c>
      <c r="E39" s="235">
        <v>0</v>
      </c>
      <c r="F39" s="113">
        <v>43</v>
      </c>
      <c r="G39" s="125">
        <v>0.19</v>
      </c>
      <c r="H39" s="113" t="s">
        <v>327</v>
      </c>
      <c r="I39" s="113" t="s">
        <v>327</v>
      </c>
      <c r="J39" s="113">
        <v>1</v>
      </c>
      <c r="K39" s="125">
        <v>-0.83</v>
      </c>
      <c r="L39" s="113">
        <v>3</v>
      </c>
      <c r="M39" s="125">
        <v>0.5</v>
      </c>
    </row>
    <row r="40" spans="1:13">
      <c r="A40" s="213" t="s">
        <v>370</v>
      </c>
      <c r="B40" s="128" t="s">
        <v>502</v>
      </c>
      <c r="C40" s="130" t="s">
        <v>575</v>
      </c>
      <c r="D40" s="130">
        <f>F40*3.67</f>
        <v>3989.29</v>
      </c>
      <c r="E40" s="235">
        <v>0</v>
      </c>
      <c r="F40" s="113">
        <v>1087</v>
      </c>
      <c r="G40" s="125">
        <v>3.79</v>
      </c>
      <c r="H40" s="113" t="s">
        <v>327</v>
      </c>
      <c r="I40" s="113" t="s">
        <v>327</v>
      </c>
      <c r="J40" s="113">
        <v>72</v>
      </c>
      <c r="K40" s="125">
        <v>-0.13</v>
      </c>
      <c r="L40" s="113" t="s">
        <v>327</v>
      </c>
      <c r="M40" s="113" t="s">
        <v>327</v>
      </c>
    </row>
    <row r="41" spans="1:13">
      <c r="A41" s="210"/>
      <c r="B41" s="128" t="s">
        <v>508</v>
      </c>
      <c r="C41" s="130" t="s">
        <v>576</v>
      </c>
      <c r="D41" s="130">
        <f>0.582031*F41</f>
        <v>213.02334599999998</v>
      </c>
      <c r="E41" s="235">
        <v>1.1399999999999999</v>
      </c>
      <c r="F41" s="113">
        <v>366</v>
      </c>
      <c r="G41" s="125">
        <v>72.2</v>
      </c>
      <c r="H41" s="113" t="s">
        <v>327</v>
      </c>
      <c r="I41" s="113" t="s">
        <v>327</v>
      </c>
      <c r="J41" s="113">
        <v>18</v>
      </c>
      <c r="K41" s="125">
        <v>8</v>
      </c>
      <c r="L41" s="113" t="s">
        <v>327</v>
      </c>
      <c r="M41" s="113" t="s">
        <v>327</v>
      </c>
    </row>
    <row r="42" spans="1:13">
      <c r="A42" s="208" t="s">
        <v>333</v>
      </c>
      <c r="B42" s="128" t="s">
        <v>503</v>
      </c>
      <c r="C42" s="130" t="s">
        <v>571</v>
      </c>
      <c r="D42" s="179">
        <f>F42*('1.1'!K40+'1.1'!K41)</f>
        <v>8.0763088000000011E-3</v>
      </c>
      <c r="E42" s="235">
        <v>0</v>
      </c>
      <c r="F42" s="113">
        <v>14</v>
      </c>
      <c r="G42" s="125">
        <v>-0.48</v>
      </c>
      <c r="H42" s="113" t="s">
        <v>327</v>
      </c>
      <c r="I42" s="113" t="s">
        <v>327</v>
      </c>
      <c r="J42" s="113">
        <v>0</v>
      </c>
      <c r="K42" s="125">
        <v>0</v>
      </c>
      <c r="L42" s="113">
        <v>0</v>
      </c>
      <c r="M42" s="125">
        <v>-1</v>
      </c>
    </row>
    <row r="43" spans="1:13" ht="30">
      <c r="A43" s="209"/>
      <c r="B43" s="128" t="s">
        <v>504</v>
      </c>
      <c r="C43" s="130" t="s">
        <v>571</v>
      </c>
      <c r="D43" s="179">
        <f>F43*('1.1'!K42+'1.1'!K43)</f>
        <v>7.5927750000000002E-2</v>
      </c>
      <c r="E43" s="235">
        <v>0</v>
      </c>
      <c r="F43" s="113">
        <v>25</v>
      </c>
      <c r="G43" s="125">
        <v>-0.04</v>
      </c>
      <c r="H43" s="113" t="s">
        <v>327</v>
      </c>
      <c r="I43" s="113" t="s">
        <v>327</v>
      </c>
      <c r="J43" s="113">
        <v>2</v>
      </c>
      <c r="K43" s="125">
        <v>1</v>
      </c>
      <c r="L43" s="113">
        <v>0</v>
      </c>
      <c r="M43" s="125">
        <v>-1</v>
      </c>
    </row>
    <row r="44" spans="1:13" ht="45">
      <c r="A44" s="211"/>
      <c r="B44" s="128" t="s">
        <v>505</v>
      </c>
      <c r="C44" s="130" t="s">
        <v>573</v>
      </c>
      <c r="D44" s="179">
        <f>F44*'1.1'!K44</f>
        <v>4.3066350000000003E-2</v>
      </c>
      <c r="E44" s="235">
        <v>0</v>
      </c>
      <c r="F44" s="113">
        <v>15</v>
      </c>
      <c r="G44" s="125">
        <v>-0.42</v>
      </c>
      <c r="H44" s="113" t="s">
        <v>327</v>
      </c>
      <c r="I44" s="113" t="s">
        <v>327</v>
      </c>
      <c r="J44" s="113">
        <v>0</v>
      </c>
      <c r="K44" s="125">
        <v>0</v>
      </c>
      <c r="L44" s="113">
        <v>0</v>
      </c>
      <c r="M44" s="125">
        <v>0</v>
      </c>
    </row>
    <row r="45" spans="1:13" ht="45">
      <c r="A45" s="212"/>
      <c r="B45" s="128" t="s">
        <v>506</v>
      </c>
      <c r="C45" s="113" t="s">
        <v>573</v>
      </c>
      <c r="D45" s="179">
        <f>F45*'1.1'!K45</f>
        <v>1.7109360000000001E-2</v>
      </c>
      <c r="E45" s="235">
        <v>0</v>
      </c>
      <c r="F45" s="113">
        <v>8</v>
      </c>
      <c r="G45" s="125">
        <v>-0.33</v>
      </c>
      <c r="H45" s="113" t="s">
        <v>327</v>
      </c>
      <c r="I45" s="113" t="s">
        <v>327</v>
      </c>
      <c r="J45" s="113">
        <v>1</v>
      </c>
      <c r="K45" s="125">
        <v>1</v>
      </c>
      <c r="L45" s="113">
        <v>1</v>
      </c>
      <c r="M45" s="125">
        <v>1</v>
      </c>
    </row>
    <row r="46" spans="1:13">
      <c r="A46" s="128" t="s">
        <v>507</v>
      </c>
      <c r="B46" s="128" t="s">
        <v>507</v>
      </c>
      <c r="C46" s="113" t="s">
        <v>571</v>
      </c>
      <c r="D46" s="179">
        <f>F46*('1.1'!K47+'1.1'!K48)</f>
        <v>8.0871999999999999E-2</v>
      </c>
      <c r="E46" s="235">
        <v>0</v>
      </c>
      <c r="F46" s="113">
        <v>200</v>
      </c>
      <c r="G46" s="125">
        <v>0.5</v>
      </c>
      <c r="H46" s="113" t="s">
        <v>327</v>
      </c>
      <c r="I46" s="113" t="s">
        <v>327</v>
      </c>
      <c r="J46" s="113">
        <v>16</v>
      </c>
      <c r="K46" s="125">
        <v>0.23</v>
      </c>
      <c r="L46" s="113">
        <v>22</v>
      </c>
      <c r="M46" s="125">
        <v>0.38</v>
      </c>
    </row>
    <row r="47" spans="1:13">
      <c r="A47" s="109" t="s">
        <v>99</v>
      </c>
      <c r="B47" s="109"/>
      <c r="C47" s="104"/>
      <c r="D47" s="175"/>
      <c r="E47" s="104"/>
      <c r="F47" s="104"/>
      <c r="G47" s="104"/>
      <c r="H47" s="104"/>
      <c r="I47" s="104"/>
      <c r="J47" s="104"/>
      <c r="K47" s="104"/>
      <c r="L47" s="104"/>
      <c r="M47" s="104"/>
    </row>
    <row r="48" spans="1:13">
      <c r="A48" s="109" t="s">
        <v>101</v>
      </c>
      <c r="B48" s="109"/>
      <c r="C48" s="104"/>
      <c r="D48" s="175"/>
      <c r="E48" s="104"/>
      <c r="F48" s="104"/>
      <c r="G48" s="104"/>
      <c r="H48" s="104"/>
      <c r="I48" s="104"/>
      <c r="J48" s="104"/>
      <c r="K48" s="104"/>
      <c r="L48" s="104"/>
      <c r="M48" s="104"/>
    </row>
    <row r="49" spans="1:2">
      <c r="A49" s="109" t="s">
        <v>54</v>
      </c>
      <c r="B49" s="109"/>
    </row>
    <row r="50" spans="1:2">
      <c r="A50" s="109" t="s">
        <v>103</v>
      </c>
      <c r="B50" s="109"/>
    </row>
    <row r="51" spans="1:2">
      <c r="A51" s="109" t="s">
        <v>55</v>
      </c>
      <c r="B51" s="109"/>
    </row>
    <row r="52" spans="1:2">
      <c r="A52" s="109" t="s">
        <v>209</v>
      </c>
      <c r="B52" s="109"/>
    </row>
    <row r="53" spans="1:2">
      <c r="A53" s="109" t="s">
        <v>581</v>
      </c>
      <c r="B53" s="109"/>
    </row>
    <row r="54" spans="1:2">
      <c r="A54" s="109" t="s">
        <v>582</v>
      </c>
      <c r="B54" s="109"/>
    </row>
    <row r="55" spans="1:2">
      <c r="A55" s="109" t="s">
        <v>583</v>
      </c>
      <c r="B55" s="109"/>
    </row>
  </sheetData>
  <mergeCells count="22">
    <mergeCell ref="A42:A45"/>
    <mergeCell ref="A40:A41"/>
    <mergeCell ref="M21:M23"/>
    <mergeCell ref="C21:C23"/>
    <mergeCell ref="F21:F23"/>
    <mergeCell ref="G21:G23"/>
    <mergeCell ref="H21:H23"/>
    <mergeCell ref="I21:I23"/>
    <mergeCell ref="J21:J23"/>
    <mergeCell ref="K21:K23"/>
    <mergeCell ref="L21:L23"/>
    <mergeCell ref="A21:A24"/>
    <mergeCell ref="A26:A28"/>
    <mergeCell ref="A29:A30"/>
    <mergeCell ref="A31:A35"/>
    <mergeCell ref="D21:D23"/>
    <mergeCell ref="A36:A39"/>
    <mergeCell ref="A2:A3"/>
    <mergeCell ref="A7:A9"/>
    <mergeCell ref="A11:A13"/>
    <mergeCell ref="A14:A17"/>
    <mergeCell ref="A18:A20"/>
  </mergeCells>
  <phoneticPr fontId="49" type="noConversion"/>
  <pageMargins left="0.7" right="0.7" top="0.75" bottom="0.75" header="0.3" footer="0.3"/>
  <pageSetup paperSize="9" scale="63"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4"/>
  <sheetViews>
    <sheetView topLeftCell="A10" workbookViewId="0">
      <selection activeCell="I10" sqref="I10"/>
    </sheetView>
  </sheetViews>
  <sheetFormatPr defaultColWidth="9.1328125" defaultRowHeight="15"/>
  <cols>
    <col min="1" max="1" width="27.73046875" style="110" customWidth="1"/>
    <col min="2" max="2" width="26.1328125" style="110" customWidth="1"/>
    <col min="3" max="3" width="25.265625" style="110" customWidth="1"/>
    <col min="4" max="4" width="24.86328125" style="110" customWidth="1"/>
    <col min="5" max="16384" width="9.1328125" style="110"/>
  </cols>
  <sheetData>
    <row r="1" spans="1:4" ht="17.25">
      <c r="A1" s="107" t="s">
        <v>126</v>
      </c>
    </row>
    <row r="2" spans="1:4">
      <c r="A2" s="186" t="s">
        <v>127</v>
      </c>
      <c r="B2" s="112" t="s">
        <v>63</v>
      </c>
      <c r="C2" s="112" t="s">
        <v>64</v>
      </c>
    </row>
    <row r="3" spans="1:4" ht="42" customHeight="1">
      <c r="A3" s="186"/>
      <c r="B3" s="127">
        <v>43891</v>
      </c>
      <c r="C3" s="113" t="s">
        <v>16</v>
      </c>
    </row>
    <row r="4" spans="1:4" ht="30">
      <c r="A4" s="105" t="s">
        <v>110</v>
      </c>
      <c r="B4" s="106" t="s">
        <v>47</v>
      </c>
      <c r="C4" s="106" t="s">
        <v>113</v>
      </c>
      <c r="D4" s="106" t="s">
        <v>115</v>
      </c>
    </row>
    <row r="5" spans="1:4" ht="30">
      <c r="A5" s="133" t="s">
        <v>509</v>
      </c>
      <c r="B5" s="113" t="s">
        <v>510</v>
      </c>
      <c r="C5" s="113">
        <v>614</v>
      </c>
      <c r="D5" s="113">
        <v>626</v>
      </c>
    </row>
    <row r="6" spans="1:4">
      <c r="A6" s="116"/>
      <c r="B6" s="113"/>
      <c r="C6" s="113"/>
      <c r="D6" s="113"/>
    </row>
    <row r="7" spans="1:4" ht="30">
      <c r="A7" s="118" t="s">
        <v>114</v>
      </c>
      <c r="B7" s="106" t="s">
        <v>116</v>
      </c>
      <c r="C7" s="106" t="s">
        <v>117</v>
      </c>
      <c r="D7" s="106"/>
    </row>
    <row r="8" spans="1:4">
      <c r="A8" s="133" t="s">
        <v>511</v>
      </c>
      <c r="B8" s="134">
        <v>0.47470000000000001</v>
      </c>
      <c r="C8" s="135"/>
      <c r="D8" s="136"/>
    </row>
    <row r="9" spans="1:4">
      <c r="A9" s="133" t="s">
        <v>512</v>
      </c>
      <c r="B9" s="134">
        <v>0.14879999999999999</v>
      </c>
      <c r="C9" s="135"/>
      <c r="D9" s="136"/>
    </row>
    <row r="10" spans="1:4" ht="12.75" customHeight="1">
      <c r="A10" s="133" t="s">
        <v>513</v>
      </c>
      <c r="B10" s="134">
        <v>9.9000000000000005E-2</v>
      </c>
      <c r="C10" s="135"/>
      <c r="D10" s="136"/>
    </row>
    <row r="11" spans="1:4" ht="30">
      <c r="A11" s="133" t="s">
        <v>514</v>
      </c>
      <c r="B11" s="134">
        <v>8.7499999999999994E-2</v>
      </c>
      <c r="C11" s="135"/>
      <c r="D11" s="136"/>
    </row>
    <row r="12" spans="1:4">
      <c r="A12" s="133" t="s">
        <v>374</v>
      </c>
      <c r="B12" s="134">
        <v>7.1099999999999997E-2</v>
      </c>
      <c r="C12" s="135"/>
      <c r="D12" s="136"/>
    </row>
    <row r="13" spans="1:4">
      <c r="A13" s="133" t="s">
        <v>515</v>
      </c>
      <c r="B13" s="134">
        <v>6.3799999999999996E-2</v>
      </c>
      <c r="C13" s="135"/>
      <c r="D13" s="136"/>
    </row>
    <row r="14" spans="1:4">
      <c r="A14" s="133" t="s">
        <v>516</v>
      </c>
      <c r="B14" s="134">
        <v>4.1799999999999997E-2</v>
      </c>
      <c r="C14" s="135"/>
      <c r="D14" s="136"/>
    </row>
    <row r="15" spans="1:4">
      <c r="A15" s="133" t="s">
        <v>517</v>
      </c>
      <c r="B15" s="134">
        <v>1.01E-2</v>
      </c>
      <c r="C15" s="135"/>
      <c r="D15" s="136"/>
    </row>
    <row r="16" spans="1:4">
      <c r="A16" s="133" t="s">
        <v>518</v>
      </c>
      <c r="B16" s="134">
        <v>3.0999999999999999E-3</v>
      </c>
      <c r="C16" s="135"/>
      <c r="D16" s="136"/>
    </row>
    <row r="17" spans="1:4">
      <c r="A17" s="118" t="s">
        <v>122</v>
      </c>
      <c r="B17" s="106" t="s">
        <v>123</v>
      </c>
      <c r="C17" s="135"/>
      <c r="D17" s="136"/>
    </row>
    <row r="18" spans="1:4">
      <c r="A18" s="117" t="s">
        <v>519</v>
      </c>
      <c r="B18" s="137">
        <v>0.316</v>
      </c>
      <c r="C18" s="113"/>
      <c r="D18" s="136"/>
    </row>
    <row r="19" spans="1:4">
      <c r="A19" s="117" t="s">
        <v>520</v>
      </c>
      <c r="B19" s="137">
        <v>0.1978</v>
      </c>
      <c r="C19" s="113"/>
      <c r="D19" s="136"/>
    </row>
    <row r="20" spans="1:4">
      <c r="A20" s="117" t="s">
        <v>521</v>
      </c>
      <c r="B20" s="137">
        <v>6.7699999999999996E-2</v>
      </c>
      <c r="C20" s="113"/>
      <c r="D20" s="136"/>
    </row>
    <row r="21" spans="1:4">
      <c r="A21" s="117" t="s">
        <v>522</v>
      </c>
      <c r="B21" s="137">
        <v>6.5699999999999995E-2</v>
      </c>
      <c r="C21" s="113"/>
      <c r="D21" s="136"/>
    </row>
    <row r="22" spans="1:4">
      <c r="A22" s="117" t="s">
        <v>523</v>
      </c>
      <c r="B22" s="137">
        <v>4.9099999999999998E-2</v>
      </c>
      <c r="C22" s="113"/>
      <c r="D22" s="136"/>
    </row>
    <row r="23" spans="1:4">
      <c r="A23" s="117" t="s">
        <v>524</v>
      </c>
      <c r="B23" s="137">
        <v>4.3099999999999999E-2</v>
      </c>
      <c r="C23" s="113"/>
      <c r="D23" s="136"/>
    </row>
    <row r="24" spans="1:4">
      <c r="A24" s="117" t="s">
        <v>525</v>
      </c>
      <c r="B24" s="137">
        <v>4.2799999999999998E-2</v>
      </c>
      <c r="C24" s="113"/>
      <c r="D24" s="136"/>
    </row>
    <row r="25" spans="1:4">
      <c r="A25" s="117" t="s">
        <v>526</v>
      </c>
      <c r="B25" s="137">
        <v>2.46E-2</v>
      </c>
      <c r="C25" s="113"/>
      <c r="D25" s="136"/>
    </row>
    <row r="26" spans="1:4">
      <c r="A26" s="117" t="s">
        <v>527</v>
      </c>
      <c r="B26" s="137">
        <v>1.7100000000000001E-2</v>
      </c>
      <c r="C26" s="113"/>
      <c r="D26" s="136"/>
    </row>
    <row r="27" spans="1:4">
      <c r="A27" s="117" t="s">
        <v>387</v>
      </c>
      <c r="B27" s="137">
        <v>1.3100000000000001E-2</v>
      </c>
      <c r="C27" s="113"/>
      <c r="D27" s="136"/>
    </row>
    <row r="28" spans="1:4">
      <c r="A28" s="117" t="s">
        <v>528</v>
      </c>
      <c r="B28" s="137">
        <v>1.2200000000000001E-2</v>
      </c>
      <c r="C28" s="113"/>
      <c r="D28" s="136"/>
    </row>
    <row r="29" spans="1:4">
      <c r="A29" s="117" t="s">
        <v>529</v>
      </c>
      <c r="B29" s="137">
        <v>1.09E-2</v>
      </c>
      <c r="C29" s="113"/>
      <c r="D29" s="136"/>
    </row>
    <row r="30" spans="1:4">
      <c r="A30" s="117" t="s">
        <v>530</v>
      </c>
      <c r="B30" s="137">
        <v>1.03E-2</v>
      </c>
      <c r="C30" s="113"/>
      <c r="D30" s="136"/>
    </row>
    <row r="31" spans="1:4">
      <c r="A31" s="117" t="s">
        <v>531</v>
      </c>
      <c r="B31" s="137">
        <v>8.0000000000000002E-3</v>
      </c>
      <c r="C31" s="113"/>
      <c r="D31" s="136"/>
    </row>
    <row r="32" spans="1:4">
      <c r="A32" s="117" t="s">
        <v>532</v>
      </c>
      <c r="B32" s="137">
        <v>7.7000000000000002E-3</v>
      </c>
      <c r="C32" s="113"/>
      <c r="D32" s="136"/>
    </row>
    <row r="33" spans="1:4">
      <c r="A33" s="117" t="s">
        <v>533</v>
      </c>
      <c r="B33" s="137">
        <v>7.7000000000000002E-3</v>
      </c>
      <c r="C33" s="113"/>
      <c r="D33" s="136"/>
    </row>
    <row r="34" spans="1:4">
      <c r="A34" s="117" t="s">
        <v>534</v>
      </c>
      <c r="B34" s="137">
        <v>7.1000000000000004E-3</v>
      </c>
      <c r="C34" s="113"/>
      <c r="D34" s="136"/>
    </row>
    <row r="35" spans="1:4">
      <c r="A35" s="117" t="s">
        <v>535</v>
      </c>
      <c r="B35" s="137">
        <v>6.8999999999999999E-3</v>
      </c>
      <c r="C35" s="113"/>
      <c r="D35" s="136"/>
    </row>
    <row r="36" spans="1:4">
      <c r="A36" s="117" t="s">
        <v>536</v>
      </c>
      <c r="B36" s="137">
        <v>6.7999999999999996E-3</v>
      </c>
      <c r="C36" s="113"/>
      <c r="D36" s="136"/>
    </row>
    <row r="37" spans="1:4">
      <c r="A37" s="117" t="s">
        <v>374</v>
      </c>
      <c r="B37" s="137">
        <v>8.5400000000000004E-2</v>
      </c>
      <c r="C37" s="113"/>
      <c r="D37" s="136"/>
    </row>
    <row r="38" spans="1:4">
      <c r="A38" s="109" t="s">
        <v>111</v>
      </c>
    </row>
    <row r="39" spans="1:4">
      <c r="A39" s="109" t="s">
        <v>112</v>
      </c>
    </row>
    <row r="40" spans="1:4">
      <c r="A40" s="109" t="s">
        <v>118</v>
      </c>
    </row>
    <row r="41" spans="1:4">
      <c r="A41" s="109" t="s">
        <v>119</v>
      </c>
    </row>
    <row r="42" spans="1:4">
      <c r="A42" s="126" t="s">
        <v>120</v>
      </c>
    </row>
    <row r="43" spans="1:4">
      <c r="A43" s="126" t="s">
        <v>121</v>
      </c>
    </row>
    <row r="44" spans="1:4">
      <c r="A44" s="126"/>
    </row>
  </sheetData>
  <mergeCells count="1">
    <mergeCell ref="A2:A3"/>
  </mergeCells>
  <pageMargins left="0.7" right="0.7" top="0.75" bottom="0.75" header="0.3" footer="0.3"/>
  <pageSetup paperSize="9" scale="7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
  <sheetViews>
    <sheetView workbookViewId="0">
      <selection sqref="A1:XFD1048576"/>
    </sheetView>
  </sheetViews>
  <sheetFormatPr defaultColWidth="9.06640625" defaultRowHeight="14.25"/>
  <cols>
    <col min="1" max="1" width="25.06640625" style="108" customWidth="1"/>
    <col min="2" max="4" width="22" style="108" customWidth="1"/>
    <col min="5" max="5" width="58.9296875" style="108" customWidth="1"/>
    <col min="6" max="16384" width="9.06640625" style="108"/>
  </cols>
  <sheetData>
    <row r="1" spans="1:5" ht="14.25" customHeight="1">
      <c r="A1" s="107" t="s">
        <v>128</v>
      </c>
    </row>
    <row r="2" spans="1:5" ht="14.25" customHeight="1">
      <c r="A2" s="217" t="s">
        <v>129</v>
      </c>
      <c r="B2" s="112" t="s">
        <v>63</v>
      </c>
      <c r="C2" s="112" t="s">
        <v>64</v>
      </c>
    </row>
    <row r="3" spans="1:5" ht="26.25" customHeight="1">
      <c r="A3" s="218"/>
      <c r="B3" s="115"/>
      <c r="C3" s="115"/>
    </row>
    <row r="4" spans="1:5" ht="14.25" customHeight="1">
      <c r="A4" s="111" t="s">
        <v>43</v>
      </c>
      <c r="B4" s="106" t="s">
        <v>48</v>
      </c>
      <c r="C4" s="106" t="s">
        <v>39</v>
      </c>
      <c r="D4" s="106" t="s">
        <v>49</v>
      </c>
      <c r="E4" s="106" t="s">
        <v>50</v>
      </c>
    </row>
    <row r="5" spans="1:5" ht="14.25" customHeight="1">
      <c r="A5" s="114" t="s">
        <v>40</v>
      </c>
      <c r="B5" s="113"/>
      <c r="C5" s="113"/>
      <c r="D5" s="113"/>
      <c r="E5" s="113"/>
    </row>
    <row r="6" spans="1:5" ht="14.25" customHeight="1">
      <c r="A6" s="114" t="s">
        <v>41</v>
      </c>
      <c r="B6" s="113"/>
      <c r="C6" s="113"/>
      <c r="D6" s="113"/>
      <c r="E6" s="113"/>
    </row>
    <row r="7" spans="1:5" ht="14.25" customHeight="1">
      <c r="A7" s="114" t="s">
        <v>42</v>
      </c>
      <c r="B7" s="113"/>
      <c r="C7" s="113"/>
      <c r="D7" s="113"/>
      <c r="E7" s="113"/>
    </row>
    <row r="8" spans="1:5" ht="14.25" customHeight="1">
      <c r="A8" s="114" t="s">
        <v>33</v>
      </c>
      <c r="B8" s="113"/>
      <c r="C8" s="113"/>
      <c r="D8" s="113"/>
      <c r="E8" s="113"/>
    </row>
    <row r="9" spans="1:5">
      <c r="A9" s="109"/>
    </row>
    <row r="10" spans="1:5">
      <c r="A10" s="124"/>
    </row>
  </sheetData>
  <mergeCells count="1">
    <mergeCell ref="A2:A3"/>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Z1000"/>
  <sheetViews>
    <sheetView workbookViewId="0">
      <selection sqref="A1:XFD1048576"/>
    </sheetView>
  </sheetViews>
  <sheetFormatPr defaultColWidth="13.46484375" defaultRowHeight="14.25"/>
  <cols>
    <col min="1" max="1" width="26" style="104" customWidth="1"/>
    <col min="2" max="2" width="24.796875" style="104" customWidth="1"/>
    <col min="3" max="3" width="28.6640625" style="104" customWidth="1"/>
    <col min="4" max="4" width="30.9296875" style="104" customWidth="1"/>
    <col min="5" max="5" width="34.6640625" style="104" customWidth="1"/>
    <col min="6" max="6" width="21.46484375" style="104" customWidth="1"/>
    <col min="7" max="26" width="8.53125" style="104" customWidth="1"/>
    <col min="27" max="16384" width="13.46484375" style="104"/>
  </cols>
  <sheetData>
    <row r="1" spans="1:26" ht="14.25" customHeight="1">
      <c r="A1" s="138" t="s">
        <v>130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ht="14.25" customHeight="1">
      <c r="A2" s="219" t="s">
        <v>131</v>
      </c>
      <c r="B2" s="140" t="s">
        <v>63</v>
      </c>
      <c r="C2" s="140" t="s">
        <v>64</v>
      </c>
      <c r="D2" s="139"/>
      <c r="E2" s="139"/>
      <c r="F2" s="139"/>
      <c r="G2" s="139"/>
      <c r="H2" s="139"/>
      <c r="I2" s="139"/>
      <c r="J2" s="139"/>
      <c r="K2" s="139"/>
      <c r="L2" s="139"/>
      <c r="M2" s="139"/>
      <c r="N2" s="139"/>
      <c r="O2" s="139"/>
      <c r="P2" s="139"/>
      <c r="Q2" s="139"/>
      <c r="R2" s="139"/>
      <c r="S2" s="139"/>
      <c r="T2" s="139"/>
      <c r="U2" s="139"/>
      <c r="V2" s="139"/>
      <c r="W2" s="139"/>
      <c r="X2" s="139"/>
      <c r="Y2" s="139"/>
      <c r="Z2" s="139"/>
    </row>
    <row r="3" spans="1:26" ht="26.25" customHeight="1">
      <c r="A3" s="220"/>
      <c r="B3" s="141">
        <v>43922</v>
      </c>
      <c r="C3" s="142" t="s">
        <v>16</v>
      </c>
      <c r="D3" s="139"/>
      <c r="E3" s="139"/>
      <c r="F3" s="139"/>
      <c r="G3" s="139"/>
      <c r="H3" s="139"/>
      <c r="I3" s="139"/>
      <c r="J3" s="139"/>
      <c r="K3" s="139"/>
      <c r="L3" s="139"/>
      <c r="M3" s="139"/>
      <c r="N3" s="139"/>
      <c r="O3" s="139"/>
      <c r="P3" s="139"/>
      <c r="Q3" s="139"/>
      <c r="R3" s="139"/>
      <c r="S3" s="139"/>
      <c r="T3" s="139"/>
      <c r="U3" s="139"/>
      <c r="V3" s="139"/>
      <c r="W3" s="139"/>
      <c r="X3" s="139"/>
      <c r="Y3" s="139"/>
      <c r="Z3" s="139"/>
    </row>
    <row r="4" spans="1:26" ht="14.25" customHeight="1">
      <c r="A4" s="143" t="s">
        <v>51</v>
      </c>
      <c r="B4" s="144" t="s">
        <v>52</v>
      </c>
      <c r="C4" s="144" t="s">
        <v>62</v>
      </c>
      <c r="D4" s="144" t="s">
        <v>53</v>
      </c>
      <c r="E4" s="144" t="s">
        <v>61</v>
      </c>
      <c r="F4" s="139"/>
      <c r="G4" s="139"/>
      <c r="H4" s="139"/>
      <c r="I4" s="139"/>
      <c r="J4" s="139"/>
      <c r="K4" s="139"/>
      <c r="L4" s="139"/>
      <c r="M4" s="139"/>
      <c r="N4" s="139"/>
      <c r="O4" s="139"/>
      <c r="P4" s="139"/>
      <c r="Q4" s="139"/>
      <c r="R4" s="139"/>
      <c r="S4" s="139"/>
      <c r="T4" s="139"/>
      <c r="U4" s="139"/>
      <c r="V4" s="139"/>
      <c r="W4" s="139"/>
      <c r="X4" s="139"/>
      <c r="Y4" s="139"/>
      <c r="Z4" s="139"/>
    </row>
    <row r="5" spans="1:26" ht="14.25" customHeight="1">
      <c r="A5" s="145" t="s">
        <v>537</v>
      </c>
      <c r="B5" s="146">
        <v>43024</v>
      </c>
      <c r="C5" s="147" t="s">
        <v>538</v>
      </c>
      <c r="D5" s="148" t="s">
        <v>75</v>
      </c>
      <c r="E5" s="149">
        <v>6</v>
      </c>
      <c r="F5" s="139"/>
      <c r="G5" s="139"/>
      <c r="H5" s="139"/>
      <c r="I5" s="139"/>
      <c r="J5" s="139"/>
      <c r="K5" s="139"/>
      <c r="L5" s="139"/>
      <c r="M5" s="139"/>
      <c r="N5" s="139"/>
      <c r="O5" s="139"/>
      <c r="P5" s="139"/>
      <c r="Q5" s="139"/>
      <c r="R5" s="139"/>
      <c r="S5" s="139"/>
      <c r="T5" s="139"/>
      <c r="U5" s="139"/>
      <c r="V5" s="139"/>
      <c r="W5" s="139"/>
      <c r="X5" s="139"/>
      <c r="Y5" s="139"/>
      <c r="Z5" s="139"/>
    </row>
    <row r="6" spans="1:26" ht="14.25" customHeight="1">
      <c r="A6" s="145" t="s">
        <v>539</v>
      </c>
      <c r="B6" s="146">
        <v>43241</v>
      </c>
      <c r="C6" s="147" t="s">
        <v>538</v>
      </c>
      <c r="D6" s="148" t="s">
        <v>75</v>
      </c>
      <c r="E6" s="149">
        <v>12</v>
      </c>
      <c r="F6" s="139"/>
      <c r="G6" s="139"/>
      <c r="H6" s="139"/>
      <c r="I6" s="139"/>
      <c r="J6" s="139"/>
      <c r="K6" s="139"/>
      <c r="L6" s="139"/>
      <c r="M6" s="139"/>
      <c r="N6" s="139"/>
      <c r="O6" s="139"/>
      <c r="P6" s="139"/>
      <c r="Q6" s="139"/>
      <c r="R6" s="139"/>
      <c r="S6" s="139"/>
      <c r="T6" s="139"/>
      <c r="U6" s="139"/>
      <c r="V6" s="139"/>
      <c r="W6" s="139"/>
      <c r="X6" s="139"/>
      <c r="Y6" s="139"/>
      <c r="Z6" s="139"/>
    </row>
    <row r="7" spans="1:26" ht="14.25" customHeight="1">
      <c r="A7" s="145" t="s">
        <v>540</v>
      </c>
      <c r="B7" s="146">
        <v>43305</v>
      </c>
      <c r="C7" s="147" t="s">
        <v>538</v>
      </c>
      <c r="D7" s="148" t="s">
        <v>75</v>
      </c>
      <c r="E7" s="149">
        <v>14</v>
      </c>
      <c r="F7" s="139"/>
      <c r="G7" s="139"/>
      <c r="H7" s="139"/>
      <c r="I7" s="139"/>
      <c r="J7" s="139"/>
      <c r="K7" s="139"/>
      <c r="L7" s="139"/>
      <c r="M7" s="139"/>
      <c r="N7" s="139"/>
      <c r="O7" s="139"/>
      <c r="P7" s="139"/>
      <c r="Q7" s="139"/>
      <c r="R7" s="139"/>
      <c r="S7" s="139"/>
      <c r="T7" s="139"/>
      <c r="U7" s="139"/>
      <c r="V7" s="139"/>
      <c r="W7" s="139"/>
      <c r="X7" s="139"/>
      <c r="Y7" s="139"/>
      <c r="Z7" s="139"/>
    </row>
    <row r="8" spans="1:26" ht="14.25" customHeight="1">
      <c r="A8" s="145" t="s">
        <v>541</v>
      </c>
      <c r="B8" s="146">
        <v>43340</v>
      </c>
      <c r="C8" s="147" t="s">
        <v>538</v>
      </c>
      <c r="D8" s="148" t="s">
        <v>75</v>
      </c>
      <c r="E8" s="149">
        <v>9</v>
      </c>
      <c r="F8" s="139"/>
      <c r="G8" s="139"/>
      <c r="H8" s="139"/>
      <c r="I8" s="139"/>
      <c r="J8" s="139"/>
      <c r="K8" s="139"/>
      <c r="L8" s="139"/>
      <c r="M8" s="139"/>
      <c r="N8" s="139"/>
      <c r="O8" s="139"/>
      <c r="P8" s="139"/>
      <c r="Q8" s="139"/>
      <c r="R8" s="139"/>
      <c r="S8" s="139"/>
      <c r="T8" s="139"/>
      <c r="U8" s="139"/>
      <c r="V8" s="139"/>
      <c r="W8" s="139"/>
      <c r="X8" s="139"/>
      <c r="Y8" s="139"/>
      <c r="Z8" s="139"/>
    </row>
    <row r="9" spans="1:26" ht="14.25" customHeight="1">
      <c r="A9" s="145" t="s">
        <v>542</v>
      </c>
      <c r="B9" s="146">
        <v>43480</v>
      </c>
      <c r="C9" s="147" t="s">
        <v>538</v>
      </c>
      <c r="D9" s="148" t="s">
        <v>75</v>
      </c>
      <c r="E9" s="149">
        <v>64</v>
      </c>
      <c r="F9" s="139"/>
      <c r="G9" s="139"/>
      <c r="H9" s="139"/>
      <c r="I9" s="139"/>
      <c r="J9" s="139"/>
      <c r="K9" s="139"/>
      <c r="L9" s="139"/>
      <c r="M9" s="139"/>
      <c r="N9" s="139"/>
      <c r="O9" s="139"/>
      <c r="P9" s="139"/>
      <c r="Q9" s="139"/>
      <c r="R9" s="139"/>
      <c r="S9" s="139"/>
      <c r="T9" s="139"/>
      <c r="U9" s="139"/>
      <c r="V9" s="139"/>
      <c r="W9" s="139"/>
      <c r="X9" s="139"/>
      <c r="Y9" s="139"/>
      <c r="Z9" s="139"/>
    </row>
    <row r="10" spans="1:26" ht="14.25" customHeight="1">
      <c r="A10" s="145" t="s">
        <v>543</v>
      </c>
      <c r="B10" s="146">
        <v>43521</v>
      </c>
      <c r="C10" s="147" t="s">
        <v>538</v>
      </c>
      <c r="D10" s="148" t="s">
        <v>75</v>
      </c>
      <c r="E10" s="149">
        <v>39</v>
      </c>
      <c r="F10" s="139"/>
      <c r="G10" s="139"/>
      <c r="H10" s="139"/>
      <c r="I10" s="139"/>
      <c r="J10" s="139"/>
      <c r="K10" s="139"/>
      <c r="L10" s="139"/>
      <c r="M10" s="139"/>
      <c r="N10" s="139"/>
      <c r="O10" s="139"/>
      <c r="P10" s="139"/>
      <c r="Q10" s="139"/>
      <c r="R10" s="139"/>
      <c r="S10" s="139"/>
      <c r="T10" s="139"/>
      <c r="U10" s="139"/>
      <c r="V10" s="139"/>
      <c r="W10" s="139"/>
      <c r="X10" s="139"/>
      <c r="Y10" s="139"/>
      <c r="Z10" s="139"/>
    </row>
    <row r="11" spans="1:26" ht="14.25" customHeight="1">
      <c r="A11" s="145" t="s">
        <v>544</v>
      </c>
      <c r="B11" s="146">
        <v>43521</v>
      </c>
      <c r="C11" s="147" t="s">
        <v>538</v>
      </c>
      <c r="D11" s="148" t="s">
        <v>75</v>
      </c>
      <c r="E11" s="149">
        <v>13</v>
      </c>
      <c r="F11" s="139"/>
      <c r="G11" s="139"/>
      <c r="H11" s="139"/>
      <c r="I11" s="139"/>
      <c r="J11" s="139"/>
      <c r="K11" s="139"/>
      <c r="L11" s="139"/>
      <c r="M11" s="139"/>
      <c r="N11" s="139"/>
      <c r="O11" s="139"/>
      <c r="P11" s="139"/>
      <c r="Q11" s="139"/>
      <c r="R11" s="139"/>
      <c r="S11" s="139"/>
      <c r="T11" s="139"/>
      <c r="U11" s="139"/>
      <c r="V11" s="139"/>
      <c r="W11" s="139"/>
      <c r="X11" s="139"/>
      <c r="Y11" s="139"/>
      <c r="Z11" s="139"/>
    </row>
    <row r="12" spans="1:26" ht="14.25" customHeight="1">
      <c r="A12" s="145" t="s">
        <v>545</v>
      </c>
      <c r="B12" s="146">
        <v>43548</v>
      </c>
      <c r="C12" s="147" t="s">
        <v>538</v>
      </c>
      <c r="D12" s="148" t="s">
        <v>75</v>
      </c>
      <c r="E12" s="149">
        <v>46</v>
      </c>
      <c r="F12" s="139"/>
      <c r="G12" s="139"/>
      <c r="H12" s="139"/>
      <c r="I12" s="139"/>
      <c r="J12" s="139"/>
      <c r="K12" s="139"/>
      <c r="L12" s="139"/>
      <c r="M12" s="139"/>
      <c r="N12" s="139"/>
      <c r="O12" s="139"/>
      <c r="P12" s="139"/>
      <c r="Q12" s="139"/>
      <c r="R12" s="139"/>
      <c r="S12" s="139"/>
      <c r="T12" s="139"/>
      <c r="U12" s="139"/>
      <c r="V12" s="139"/>
      <c r="W12" s="139"/>
      <c r="X12" s="139"/>
      <c r="Y12" s="139"/>
      <c r="Z12" s="139"/>
    </row>
    <row r="13" spans="1:26" ht="14.25" customHeight="1">
      <c r="A13" s="150"/>
      <c r="B13" s="150"/>
      <c r="C13" s="151"/>
      <c r="D13" s="150"/>
      <c r="E13" s="150"/>
      <c r="F13" s="139"/>
      <c r="G13" s="139"/>
      <c r="H13" s="139"/>
      <c r="I13" s="139"/>
      <c r="J13" s="139"/>
      <c r="K13" s="139"/>
      <c r="L13" s="139"/>
      <c r="M13" s="139"/>
      <c r="N13" s="139"/>
      <c r="O13" s="139"/>
      <c r="P13" s="139"/>
      <c r="Q13" s="139"/>
      <c r="R13" s="139"/>
      <c r="S13" s="139"/>
      <c r="T13" s="139"/>
      <c r="U13" s="139"/>
      <c r="V13" s="139"/>
      <c r="W13" s="139"/>
      <c r="X13" s="139"/>
      <c r="Y13" s="139"/>
      <c r="Z13" s="139"/>
    </row>
    <row r="14" spans="1:26" ht="14.2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ht="14.2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row>
    <row r="16" spans="1:26" ht="14.25"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row>
    <row r="17" spans="1:26" ht="14.2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14.2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14.2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ht="14.25" customHeight="1">
      <c r="F20" s="152"/>
      <c r="G20" s="152"/>
      <c r="H20" s="152"/>
      <c r="I20" s="152"/>
      <c r="J20" s="152"/>
      <c r="K20" s="152"/>
      <c r="L20" s="152"/>
      <c r="M20" s="152"/>
      <c r="N20" s="152"/>
      <c r="O20" s="152"/>
      <c r="P20" s="152"/>
      <c r="Q20" s="152"/>
      <c r="R20" s="152"/>
      <c r="S20" s="152"/>
      <c r="T20" s="152"/>
      <c r="U20" s="152"/>
      <c r="V20" s="152"/>
      <c r="W20" s="152"/>
      <c r="X20" s="152"/>
      <c r="Y20" s="152"/>
    </row>
    <row r="21" spans="1:26" ht="14.25" customHeight="1">
      <c r="F21" s="152"/>
      <c r="G21" s="152"/>
      <c r="H21" s="152"/>
      <c r="I21" s="152"/>
      <c r="J21" s="152"/>
      <c r="K21" s="152"/>
      <c r="L21" s="152"/>
      <c r="M21" s="152"/>
      <c r="N21" s="152"/>
      <c r="O21" s="152"/>
      <c r="P21" s="152"/>
      <c r="Q21" s="152"/>
      <c r="R21" s="152"/>
      <c r="S21" s="152"/>
      <c r="T21" s="152"/>
      <c r="U21" s="152"/>
      <c r="V21" s="152"/>
      <c r="W21" s="152"/>
      <c r="X21" s="152"/>
      <c r="Y21" s="152"/>
    </row>
    <row r="22" spans="1:26" ht="14.25" customHeight="1">
      <c r="F22" s="152"/>
      <c r="G22" s="152"/>
      <c r="H22" s="152"/>
      <c r="I22" s="152"/>
      <c r="J22" s="152"/>
      <c r="K22" s="152"/>
      <c r="L22" s="152"/>
      <c r="M22" s="152"/>
      <c r="N22" s="152"/>
      <c r="O22" s="152"/>
      <c r="P22" s="152"/>
      <c r="Q22" s="152"/>
      <c r="R22" s="152"/>
      <c r="S22" s="152"/>
      <c r="T22" s="152"/>
      <c r="U22" s="152"/>
      <c r="V22" s="152"/>
      <c r="W22" s="152"/>
      <c r="X22" s="152"/>
      <c r="Y22" s="152"/>
    </row>
    <row r="23" spans="1:26" ht="14.25" customHeight="1">
      <c r="F23" s="152"/>
      <c r="G23" s="152"/>
      <c r="H23" s="152"/>
      <c r="I23" s="152"/>
      <c r="J23" s="152"/>
      <c r="K23" s="152"/>
      <c r="L23" s="152"/>
      <c r="M23" s="152"/>
      <c r="N23" s="152"/>
      <c r="O23" s="152"/>
      <c r="P23" s="152"/>
      <c r="Q23" s="152"/>
      <c r="R23" s="152"/>
      <c r="S23" s="152"/>
      <c r="T23" s="152"/>
      <c r="U23" s="152"/>
      <c r="V23" s="152"/>
      <c r="W23" s="152"/>
      <c r="X23" s="152"/>
      <c r="Y23" s="152"/>
    </row>
    <row r="24" spans="1:26" ht="14.25" customHeight="1">
      <c r="F24" s="152"/>
      <c r="G24" s="152"/>
      <c r="H24" s="152"/>
      <c r="I24" s="152"/>
      <c r="J24" s="152"/>
      <c r="K24" s="152"/>
      <c r="L24" s="152"/>
      <c r="M24" s="152"/>
      <c r="N24" s="152"/>
      <c r="O24" s="152"/>
      <c r="P24" s="152"/>
      <c r="Q24" s="152"/>
      <c r="R24" s="152"/>
      <c r="S24" s="152"/>
      <c r="T24" s="152"/>
      <c r="U24" s="152"/>
      <c r="V24" s="152"/>
      <c r="W24" s="152"/>
      <c r="X24" s="152"/>
      <c r="Y24" s="152"/>
    </row>
    <row r="25" spans="1:26" ht="14.25" customHeight="1">
      <c r="F25" s="152"/>
      <c r="G25" s="152"/>
      <c r="H25" s="152"/>
      <c r="I25" s="152"/>
      <c r="J25" s="152"/>
      <c r="K25" s="152"/>
      <c r="L25" s="152"/>
      <c r="M25" s="152"/>
      <c r="N25" s="152"/>
      <c r="O25" s="152"/>
      <c r="P25" s="152"/>
      <c r="Q25" s="152"/>
      <c r="R25" s="152"/>
      <c r="S25" s="152"/>
      <c r="T25" s="152"/>
      <c r="U25" s="152"/>
      <c r="V25" s="152"/>
      <c r="W25" s="152"/>
      <c r="X25" s="152"/>
      <c r="Y25" s="152"/>
    </row>
    <row r="26" spans="1:26" ht="14.25" customHeight="1">
      <c r="F26" s="152"/>
      <c r="G26" s="152"/>
      <c r="H26" s="152"/>
      <c r="I26" s="152"/>
      <c r="J26" s="152"/>
      <c r="K26" s="152"/>
      <c r="L26" s="152"/>
      <c r="M26" s="152"/>
      <c r="N26" s="152"/>
      <c r="O26" s="152"/>
      <c r="P26" s="152"/>
      <c r="Q26" s="152"/>
      <c r="R26" s="152"/>
      <c r="S26" s="152"/>
      <c r="T26" s="152"/>
      <c r="U26" s="152"/>
      <c r="V26" s="152"/>
      <c r="W26" s="152"/>
      <c r="X26" s="152"/>
      <c r="Y26" s="152"/>
    </row>
    <row r="27" spans="1:26" ht="14.25" customHeight="1">
      <c r="F27" s="152"/>
      <c r="G27" s="152"/>
      <c r="H27" s="152"/>
      <c r="I27" s="152"/>
      <c r="J27" s="152"/>
      <c r="K27" s="152"/>
      <c r="L27" s="152"/>
      <c r="M27" s="152"/>
      <c r="N27" s="152"/>
      <c r="O27" s="152"/>
      <c r="P27" s="152"/>
      <c r="Q27" s="152"/>
      <c r="R27" s="152"/>
      <c r="S27" s="152"/>
      <c r="T27" s="152"/>
      <c r="U27" s="152"/>
      <c r="V27" s="152"/>
      <c r="W27" s="152"/>
      <c r="X27" s="152"/>
      <c r="Y27" s="152"/>
    </row>
    <row r="28" spans="1:26" ht="14.25" customHeight="1">
      <c r="F28" s="139"/>
      <c r="G28" s="139"/>
      <c r="H28" s="139"/>
      <c r="I28" s="139"/>
      <c r="J28" s="139"/>
      <c r="K28" s="139"/>
      <c r="L28" s="139"/>
      <c r="M28" s="139"/>
      <c r="N28" s="139"/>
      <c r="O28" s="139"/>
      <c r="P28" s="139"/>
      <c r="Q28" s="139"/>
      <c r="R28" s="139"/>
      <c r="S28" s="139"/>
      <c r="T28" s="139"/>
      <c r="U28" s="139"/>
      <c r="V28" s="139"/>
      <c r="W28" s="139"/>
      <c r="X28" s="139"/>
      <c r="Y28" s="139"/>
      <c r="Z28" s="139"/>
    </row>
    <row r="29" spans="1:26" ht="14.2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ht="14.2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14.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14.2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6" ht="14.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14.2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ht="14.2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ht="14.2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14.2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ht="14.2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ht="14.2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ht="14.2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ht="14.2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ht="14.2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ht="14.2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ht="14.2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14.2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ht="14.2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ht="14.2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ht="14.2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ht="14.2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14.2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14.2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14.2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14.2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14.2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14.2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14.2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14.2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14.2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14.2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14.2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14.2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14.2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14.2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14.2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14.2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14.2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14.2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14.2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14.2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14.2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14.2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14.2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14.2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14.2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14.2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14.2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14.2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14.2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14.2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14.2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14.2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14.2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14.2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14.2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14.2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14.2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14.2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14.2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14.2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14.2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14.2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14.2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14.2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14.2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14.2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14.2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14.2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14.2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ht="14.2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ht="14.2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14.2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14.2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14.2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14.2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14.2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14.2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14.2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14.2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14.2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14.2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14.2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14.2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14.2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14.2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14.2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14.2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14.2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14.2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14.2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14.2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14.2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14.2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14.2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14.2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14.2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14.2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14.2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14.2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14.2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14.2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14.2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14.2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14.2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14.2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14.2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14.2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14.2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14.2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14.2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14.2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14.2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14.2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14.2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14.2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14.2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14.2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14.2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14.2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14.25" customHeight="1">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14.2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14.2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14.25" customHeight="1">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14.25" customHeight="1">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14.25"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14.25"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14.25"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14.25" customHeight="1">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14.25" customHeight="1">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14.25" customHeight="1">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14.25" customHeight="1">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14.25" customHeight="1">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14.25" customHeight="1">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14.2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14.2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14.25" customHeight="1">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14.25" customHeight="1">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14.25" customHeight="1">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14.25" customHeigh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14.25" customHeight="1">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14.25" customHeigh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14.25" customHeigh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14.25" customHeight="1">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14.25" customHeight="1">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14.25" customHeight="1">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14.25" customHeight="1">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14.25" customHeight="1">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14.25" customHeight="1">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14.25" customHeight="1">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14.25" customHeight="1">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14.25" customHeight="1">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14.25" customHeight="1">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14.25" customHeight="1">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14.25" customHeight="1">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14.25" customHeight="1">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14.25" customHeight="1">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14.25" customHeight="1">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14.25" customHeight="1">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14.25" customHeight="1">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14.25" customHeight="1">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14.25" customHeight="1">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14.25" customHeight="1">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14.25" customHeight="1">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14.25" customHeight="1">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14.25" customHeight="1">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14.25" customHeight="1">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14.25" customHeight="1">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14.25" customHeight="1">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14.25" customHeight="1">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14.25" customHeight="1">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14.25" customHeight="1">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14.25" customHeight="1">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14.25" customHeight="1">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14.25" customHeight="1">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14.25" customHeight="1">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14.25" customHeight="1">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14.25" customHeight="1">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14.25" customHeight="1">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14.25" customHeight="1">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14.25" customHeight="1">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14.25" customHeight="1">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14.25"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14.25" customHeight="1">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14.25"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14.25" customHeight="1">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14.25" customHeight="1">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14.25" customHeight="1">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14.25" customHeight="1">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14.25" customHeight="1">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14.25" customHeight="1">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14.25" customHeight="1">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14.25" customHeight="1">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14.25" customHeight="1">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14.25" customHeight="1">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14.25" customHeight="1">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14.25" customHeight="1">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14.25" customHeight="1">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14.25" customHeight="1">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14.25" customHeight="1">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14.25" customHeight="1">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14.25" customHeight="1">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14.25" customHeight="1">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14.25" customHeigh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14.25" customHeight="1">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14.25" customHeight="1">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14.25" customHeight="1">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14.25" customHeight="1">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14.25" customHeight="1">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14.25" customHeight="1">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14.2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14.25" customHeight="1">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14.25" customHeight="1">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14.25" customHeight="1">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14.25" customHeight="1">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14.25" customHeight="1">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14.25" customHeight="1">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14.25" customHeight="1">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14.25" customHeight="1">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14.25" customHeight="1">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14.25" customHeight="1">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14.25" customHeight="1">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14.25" customHeight="1">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14.25" customHeight="1">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14.25" customHeight="1">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14.25" customHeight="1">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14.25" customHeight="1">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14.25" customHeight="1">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14.25" customHeight="1">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14.25" customHeight="1">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14.25" customHeight="1">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14.25" customHeight="1">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14.25" customHeight="1">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14.25" customHeight="1">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14.25" customHeight="1">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14.25" customHeight="1">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14.25" customHeight="1">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14.25" customHeight="1">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14.25" customHeight="1">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14.25" customHeight="1">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14.25" customHeight="1">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14.25" customHeight="1">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14.25" customHeight="1">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14.25" customHeight="1">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14.25" customHeight="1">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14.25" customHeight="1">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14.2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14.25" customHeight="1">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14.25" customHeight="1">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14.25" customHeight="1">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14.25" customHeight="1">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14.25" customHeight="1">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14.25" customHeight="1">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14.25" customHeight="1">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14.25" customHeight="1">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14.25" customHeight="1">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14.25" customHeight="1">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14.25" customHeight="1">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14.25" customHeight="1">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14.25" customHeight="1">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14.25" customHeight="1">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14.25" customHeight="1">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14.25" customHeight="1">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14.25" customHeight="1">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14.25" customHeight="1">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14.25" customHeight="1">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14.25" customHeight="1">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14.25" customHeight="1">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14.25" customHeight="1">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14.25" customHeight="1">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14.25" customHeight="1">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14.25" customHeight="1">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14.25" customHeight="1">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14.25" customHeight="1">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14.25" customHeight="1">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14.25" customHeight="1">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14.25" customHeight="1">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14.25" customHeight="1">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14.25" customHeight="1">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14.25" customHeight="1">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14.25" customHeight="1">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14.25" customHeight="1">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14.25" customHeight="1">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14.25" customHeight="1">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14.25" customHeight="1">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14.25" customHeight="1">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14.25" customHeight="1">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14.25" customHeight="1">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14.25" customHeight="1">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row>
    <row r="318" spans="1:26" ht="14.25" customHeight="1">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row>
    <row r="319" spans="1:26" ht="14.25" customHeight="1">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row>
    <row r="320" spans="1:26" ht="14.25" customHeight="1">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row>
    <row r="321" spans="1:26" ht="14.25" customHeight="1">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row>
    <row r="322" spans="1:26" ht="14.25" customHeight="1">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row>
    <row r="323" spans="1:26" ht="14.25" customHeight="1">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row>
    <row r="324" spans="1:26" ht="14.25" customHeight="1">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row>
    <row r="325" spans="1:26" ht="14.25" customHeight="1">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row>
    <row r="326" spans="1:26" ht="14.25" customHeight="1">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row>
    <row r="327" spans="1:26" ht="14.25" customHeight="1">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row>
    <row r="328" spans="1:26" ht="14.25" customHeight="1">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row>
    <row r="329" spans="1:26" ht="14.25" customHeight="1">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row>
    <row r="330" spans="1:26" ht="14.25" customHeight="1">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row>
    <row r="331" spans="1:26" ht="14.25" customHeight="1">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row>
    <row r="332" spans="1:26" ht="14.25" customHeight="1">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row>
    <row r="333" spans="1:26" ht="14.25" customHeight="1">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row>
    <row r="334" spans="1:26" ht="14.25" customHeight="1">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row>
    <row r="335" spans="1:26" ht="14.25" customHeight="1">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row>
    <row r="336" spans="1:26" ht="14.25" customHeight="1">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row>
    <row r="337" spans="1:26" ht="14.25" customHeight="1">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row>
    <row r="338" spans="1:26" ht="14.25" customHeight="1">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row>
    <row r="339" spans="1:26" ht="14.25" customHeight="1">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row>
    <row r="340" spans="1:26" ht="14.25" customHeight="1">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row>
    <row r="341" spans="1:26" ht="14.25" customHeight="1">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row>
    <row r="342" spans="1:26" ht="14.25" customHeight="1">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row>
    <row r="343" spans="1:26" ht="14.25" customHeight="1">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row>
    <row r="344" spans="1:26" ht="14.25" customHeight="1">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row>
    <row r="345" spans="1:26" ht="14.25" customHeight="1">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row>
    <row r="346" spans="1:26" ht="14.25" customHeight="1">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row>
    <row r="347" spans="1:26" ht="14.25" customHeight="1">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row>
    <row r="348" spans="1:26" ht="14.25" customHeight="1">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row>
    <row r="349" spans="1:26" ht="14.25" customHeight="1">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row>
    <row r="350" spans="1:26" ht="14.25" customHeight="1">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row>
    <row r="351" spans="1:26" ht="14.25" customHeight="1">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row>
    <row r="352" spans="1:26" ht="14.25" customHeight="1">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row>
    <row r="353" spans="1:26" ht="14.25" customHeight="1">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row>
    <row r="354" spans="1:26" ht="14.25" customHeight="1">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row>
    <row r="355" spans="1:26" ht="14.25" customHeight="1">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row>
    <row r="356" spans="1:26" ht="14.25" customHeight="1">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row>
    <row r="357" spans="1:26" ht="14.25" customHeight="1">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row>
    <row r="358" spans="1:26" ht="14.25" customHeight="1">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row>
    <row r="359" spans="1:26" ht="14.25" customHeight="1">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row>
    <row r="360" spans="1:26" ht="14.25" customHeight="1">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row>
    <row r="361" spans="1:26" ht="14.25" customHeight="1">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row>
    <row r="362" spans="1:26" ht="14.25" customHeight="1">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row>
    <row r="363" spans="1:26" ht="14.25" customHeight="1">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row>
    <row r="364" spans="1:26" ht="14.25" customHeight="1">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row>
    <row r="365" spans="1:26" ht="14.25" customHeight="1">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row>
    <row r="366" spans="1:26" ht="14.25" customHeight="1">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row>
    <row r="367" spans="1:26" ht="14.25" customHeight="1">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row>
    <row r="368" spans="1:26" ht="14.25" customHeight="1">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row>
    <row r="369" spans="1:26" ht="14.25" customHeight="1">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row>
    <row r="370" spans="1:26" ht="14.25" customHeight="1">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row>
    <row r="371" spans="1:26" ht="14.25" customHeight="1">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row>
    <row r="372" spans="1:26" ht="14.25" customHeight="1">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row>
    <row r="373" spans="1:26" ht="14.25" customHeight="1">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row>
    <row r="374" spans="1:26" ht="14.25" customHeight="1">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row>
    <row r="375" spans="1:26" ht="14.25" customHeight="1">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row>
    <row r="376" spans="1:26" ht="14.25" customHeight="1">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row>
    <row r="377" spans="1:26" ht="14.25" customHeight="1">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row>
    <row r="378" spans="1:26" ht="14.25" customHeight="1">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row>
    <row r="379" spans="1:26" ht="14.25" customHeight="1">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row>
    <row r="380" spans="1:26" ht="14.25" customHeight="1">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row>
    <row r="381" spans="1:26" ht="14.25" customHeight="1">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row>
    <row r="382" spans="1:26" ht="14.25" customHeight="1">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row>
    <row r="383" spans="1:26" ht="14.25" customHeight="1">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row>
    <row r="384" spans="1:26" ht="14.25" customHeight="1">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row>
    <row r="385" spans="1:26" ht="14.25" customHeight="1">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row>
    <row r="386" spans="1:26" ht="14.25" customHeight="1">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row>
    <row r="387" spans="1:26" ht="14.25" customHeight="1">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row>
    <row r="388" spans="1:26" ht="14.25" customHeight="1">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row>
    <row r="389" spans="1:26" ht="14.25" customHeight="1">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row>
    <row r="390" spans="1:26" ht="14.25" customHeight="1">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row>
    <row r="391" spans="1:26" ht="14.25" customHeight="1">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row>
    <row r="392" spans="1:26" ht="14.25" customHeight="1">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row>
    <row r="393" spans="1:26" ht="14.25" customHeight="1">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row>
    <row r="394" spans="1:26" ht="14.25" customHeight="1">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row>
    <row r="395" spans="1:26" ht="14.25" customHeight="1">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row>
    <row r="396" spans="1:26" ht="14.25" customHeight="1">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row>
    <row r="397" spans="1:26" ht="14.25" customHeight="1">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row>
    <row r="398" spans="1:26" ht="14.25" customHeight="1">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row>
    <row r="399" spans="1:26" ht="14.25" customHeight="1">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row>
    <row r="400" spans="1:26" ht="14.25" customHeight="1">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row>
    <row r="401" spans="1:26" ht="14.25" customHeight="1">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row>
    <row r="402" spans="1:26" ht="14.25" customHeight="1">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row>
    <row r="403" spans="1:26" ht="14.25" customHeight="1">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row>
    <row r="404" spans="1:26" ht="14.25" customHeight="1">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row>
    <row r="405" spans="1:26" ht="14.25" customHeight="1">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row>
    <row r="406" spans="1:26" ht="14.25" customHeight="1">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row>
    <row r="407" spans="1:26" ht="14.25" customHeight="1">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row>
    <row r="408" spans="1:26" ht="14.25" customHeight="1">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row>
    <row r="409" spans="1:26" ht="14.25" customHeight="1">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row>
    <row r="410" spans="1:26" ht="14.25" customHeight="1">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row>
    <row r="411" spans="1:26" ht="14.25" customHeight="1">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row>
    <row r="412" spans="1:26" ht="14.25" customHeight="1">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row>
    <row r="413" spans="1:26" ht="14.25" customHeight="1">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row>
    <row r="414" spans="1:26" ht="14.25" customHeight="1">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row>
    <row r="415" spans="1:26" ht="14.25" customHeight="1">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row>
    <row r="416" spans="1:26" ht="14.25" customHeight="1">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row>
    <row r="417" spans="1:26" ht="14.25" customHeight="1">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row>
    <row r="418" spans="1:26" ht="14.25" customHeight="1">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row>
    <row r="419" spans="1:26" ht="14.25" customHeight="1">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row>
    <row r="420" spans="1:26" ht="14.25" customHeight="1">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row>
    <row r="421" spans="1:26" ht="14.25" customHeight="1">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row>
    <row r="422" spans="1:26" ht="14.25" customHeight="1">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row>
    <row r="423" spans="1:26" ht="14.25" customHeight="1">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row>
    <row r="424" spans="1:26" ht="14.25" customHeight="1">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row>
    <row r="425" spans="1:26" ht="14.25" customHeight="1">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row>
    <row r="426" spans="1:26" ht="14.25" customHeight="1">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row>
    <row r="427" spans="1:26" ht="14.25" customHeight="1">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row>
    <row r="428" spans="1:26" ht="14.25" customHeight="1">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row>
    <row r="429" spans="1:26" ht="14.25" customHeight="1">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row>
    <row r="430" spans="1:26" ht="14.25" customHeight="1">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row>
    <row r="431" spans="1:26" ht="14.25" customHeight="1">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row>
    <row r="432" spans="1:26" ht="14.25" customHeight="1">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row>
    <row r="433" spans="1:26" ht="14.25" customHeight="1">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row>
    <row r="434" spans="1:26" ht="14.25" customHeight="1">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row>
    <row r="435" spans="1:26" ht="14.25" customHeight="1">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row>
    <row r="436" spans="1:26" ht="14.25" customHeight="1">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row>
    <row r="437" spans="1:26" ht="14.25" customHeight="1">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row>
    <row r="438" spans="1:26" ht="14.25" customHeight="1">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row>
    <row r="439" spans="1:26" ht="14.25" customHeight="1">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row>
    <row r="440" spans="1:26" ht="14.25" customHeight="1">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row>
    <row r="441" spans="1:26" ht="14.25" customHeight="1">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row>
    <row r="442" spans="1:26" ht="14.25" customHeight="1">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row>
    <row r="443" spans="1:26" ht="14.25" customHeight="1">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row>
    <row r="444" spans="1:26" ht="14.25" customHeight="1">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row>
    <row r="445" spans="1:26" ht="14.25" customHeight="1">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row>
    <row r="446" spans="1:26" ht="14.25" customHeight="1">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row>
    <row r="447" spans="1:26" ht="14.25" customHeight="1">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row>
    <row r="448" spans="1:26" ht="14.25" customHeight="1">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row>
    <row r="449" spans="1:26" ht="14.25" customHeight="1">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row>
    <row r="450" spans="1:26" ht="14.25" customHeight="1">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row>
    <row r="451" spans="1:26" ht="14.25" customHeight="1">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row>
    <row r="452" spans="1:26" ht="14.25" customHeight="1">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row>
    <row r="453" spans="1:26" ht="14.25" customHeight="1">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row>
    <row r="454" spans="1:26" ht="14.25" customHeight="1">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row>
    <row r="455" spans="1:26" ht="14.25" customHeight="1">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row>
    <row r="456" spans="1:26" ht="14.25" customHeight="1">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row>
    <row r="457" spans="1:26" ht="14.25" customHeight="1">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row>
    <row r="458" spans="1:26" ht="14.25" customHeight="1">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row>
    <row r="459" spans="1:26" ht="14.25" customHeight="1">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row>
    <row r="460" spans="1:26" ht="14.25" customHeight="1">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row>
    <row r="461" spans="1:26" ht="14.25" customHeight="1">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row>
    <row r="462" spans="1:26" ht="14.25" customHeight="1">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row>
    <row r="463" spans="1:26" ht="14.25" customHeight="1">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row>
    <row r="464" spans="1:26" ht="14.25" customHeight="1">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row>
    <row r="465" spans="1:26" ht="14.25" customHeight="1">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row>
    <row r="466" spans="1:26" ht="14.25" customHeight="1">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row>
    <row r="467" spans="1:26" ht="14.25" customHeight="1">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row>
    <row r="468" spans="1:26" ht="14.25" customHeight="1">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row>
    <row r="469" spans="1:26" ht="14.25" customHeight="1">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row>
    <row r="470" spans="1:26" ht="14.25" customHeight="1">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row>
    <row r="471" spans="1:26" ht="14.25" customHeight="1">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row>
    <row r="472" spans="1:26" ht="14.25" customHeight="1">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row>
    <row r="473" spans="1:26" ht="14.25" customHeight="1">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row>
    <row r="474" spans="1:26" ht="14.25" customHeight="1">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row>
    <row r="475" spans="1:26" ht="14.25" customHeight="1">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row>
    <row r="476" spans="1:26" ht="14.25" customHeight="1">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row>
    <row r="477" spans="1:26" ht="14.25" customHeight="1">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row>
    <row r="478" spans="1:26" ht="14.25" customHeight="1">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row>
    <row r="479" spans="1:26" ht="14.25" customHeight="1">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row>
    <row r="480" spans="1:26" ht="14.25" customHeight="1">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row>
    <row r="481" spans="1:26" ht="14.25" customHeight="1">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row>
    <row r="482" spans="1:26" ht="14.25" customHeight="1">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row>
    <row r="483" spans="1:26" ht="14.25" customHeight="1">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row>
    <row r="484" spans="1:26" ht="14.25" customHeight="1">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row>
    <row r="485" spans="1:26" ht="14.25" customHeight="1">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row>
    <row r="486" spans="1:26" ht="14.25" customHeight="1">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row>
    <row r="487" spans="1:26" ht="14.25" customHeight="1">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row>
    <row r="488" spans="1:26" ht="14.25" customHeight="1">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row>
    <row r="489" spans="1:26" ht="14.25" customHeight="1">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row>
    <row r="490" spans="1:26" ht="14.25" customHeight="1">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row>
    <row r="491" spans="1:26" ht="14.25" customHeight="1">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row>
    <row r="492" spans="1:26" ht="14.25" customHeight="1">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row>
    <row r="493" spans="1:26" ht="14.25" customHeight="1">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row>
    <row r="494" spans="1:26" ht="14.25" customHeight="1">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row>
    <row r="495" spans="1:26" ht="14.25" customHeight="1">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row>
    <row r="496" spans="1:26" ht="14.25" customHeight="1">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row>
    <row r="497" spans="1:26" ht="14.25" customHeight="1">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row>
    <row r="498" spans="1:26" ht="14.25" customHeight="1">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row>
    <row r="499" spans="1:26" ht="14.25" customHeight="1">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row>
    <row r="500" spans="1:26" ht="14.25" customHeight="1">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row>
    <row r="501" spans="1:26" ht="14.25" customHeight="1">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row>
    <row r="502" spans="1:26" ht="14.25" customHeight="1">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row>
    <row r="503" spans="1:26" ht="14.25" customHeight="1">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row>
    <row r="504" spans="1:26" ht="14.25" customHeight="1">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row>
    <row r="505" spans="1:26" ht="14.25" customHeight="1">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row>
    <row r="506" spans="1:26" ht="14.25" customHeight="1">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row>
    <row r="507" spans="1:26" ht="14.25" customHeight="1">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row>
    <row r="508" spans="1:26" ht="14.25" customHeight="1">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row>
    <row r="509" spans="1:26" ht="14.25" customHeight="1">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row>
    <row r="510" spans="1:26" ht="14.25" customHeight="1">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row>
    <row r="511" spans="1:26" ht="14.25" customHeight="1">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row>
    <row r="512" spans="1:26" ht="14.25" customHeight="1">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row>
    <row r="513" spans="1:26" ht="14.25" customHeight="1">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row>
    <row r="514" spans="1:26" ht="14.25" customHeight="1">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row>
    <row r="515" spans="1:26" ht="14.25" customHeight="1">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row>
    <row r="516" spans="1:26" ht="14.25" customHeight="1">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row>
    <row r="517" spans="1:26" ht="14.25" customHeight="1">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row>
    <row r="518" spans="1:26" ht="14.25" customHeight="1">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row>
    <row r="519" spans="1:26" ht="14.25" customHeight="1">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row>
    <row r="520" spans="1:26" ht="14.25" customHeight="1">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row>
    <row r="521" spans="1:26" ht="14.25" customHeight="1">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row>
    <row r="522" spans="1:26" ht="14.25" customHeight="1">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row>
    <row r="523" spans="1:26" ht="14.25" customHeight="1">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row>
    <row r="524" spans="1:26" ht="14.25" customHeight="1">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row>
    <row r="525" spans="1:26" ht="14.25" customHeight="1">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row>
    <row r="526" spans="1:26" ht="14.25" customHeight="1">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row>
    <row r="527" spans="1:26" ht="14.25" customHeight="1">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row>
    <row r="528" spans="1:26" ht="14.25" customHeight="1">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row>
    <row r="529" spans="1:26" ht="14.25" customHeight="1">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row>
    <row r="530" spans="1:26" ht="14.25" customHeight="1">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row>
    <row r="531" spans="1:26" ht="14.25" customHeight="1">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row>
    <row r="532" spans="1:26" ht="14.25" customHeight="1">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row>
    <row r="533" spans="1:26" ht="14.25" customHeight="1">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row>
    <row r="534" spans="1:26" ht="14.25" customHeight="1">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row>
    <row r="535" spans="1:26" ht="14.25" customHeight="1">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row>
    <row r="536" spans="1:26" ht="14.25" customHeight="1">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row>
    <row r="537" spans="1:26" ht="14.25" customHeight="1">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row>
    <row r="538" spans="1:26" ht="14.25" customHeight="1">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row>
    <row r="539" spans="1:26" ht="14.25" customHeight="1">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row>
    <row r="540" spans="1:26" ht="14.25" customHeight="1">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row>
    <row r="541" spans="1:26" ht="14.25" customHeight="1">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row>
    <row r="542" spans="1:26" ht="14.25" customHeight="1">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row>
    <row r="543" spans="1:26" ht="14.25" customHeight="1">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row>
    <row r="544" spans="1:26" ht="14.25" customHeight="1">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row>
    <row r="545" spans="1:26" ht="14.25" customHeight="1">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row>
    <row r="546" spans="1:26" ht="14.25" customHeight="1">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row>
    <row r="547" spans="1:26" ht="14.25" customHeight="1">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row>
    <row r="548" spans="1:26" ht="14.25" customHeight="1">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row>
    <row r="549" spans="1:26" ht="14.25" customHeight="1">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row>
    <row r="550" spans="1:26" ht="14.25" customHeight="1">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row>
    <row r="551" spans="1:26" ht="14.25" customHeight="1">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row>
    <row r="552" spans="1:26" ht="14.25" customHeight="1">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row>
    <row r="553" spans="1:26" ht="14.25" customHeight="1">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row>
    <row r="554" spans="1:26" ht="14.25" customHeight="1">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row>
    <row r="555" spans="1:26" ht="14.25" customHeight="1">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row>
    <row r="556" spans="1:26" ht="14.25" customHeight="1">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row>
    <row r="557" spans="1:26" ht="14.25" customHeight="1">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ht="14.25" customHeight="1">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row>
    <row r="559" spans="1:26" ht="14.25" customHeight="1">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row>
    <row r="560" spans="1:26" ht="14.25" customHeight="1">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row>
    <row r="561" spans="1:26" ht="14.25" customHeight="1">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row>
    <row r="562" spans="1:26" ht="14.25" customHeight="1">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row>
    <row r="563" spans="1:26" ht="14.25" customHeight="1">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row>
    <row r="564" spans="1:26" ht="14.25" customHeight="1">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row>
    <row r="565" spans="1:26" ht="14.25" customHeight="1">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row>
    <row r="566" spans="1:26" ht="14.25" customHeight="1">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row>
    <row r="567" spans="1:26" ht="14.25" customHeight="1">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row>
    <row r="568" spans="1:26" ht="14.25" customHeight="1">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row>
    <row r="569" spans="1:26" ht="14.25" customHeight="1">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row>
    <row r="570" spans="1:26" ht="14.25" customHeight="1">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row>
    <row r="571" spans="1:26" ht="14.25" customHeight="1">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row>
    <row r="572" spans="1:26" ht="14.25" customHeight="1">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row>
    <row r="573" spans="1:26" ht="14.25" customHeight="1">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row>
    <row r="574" spans="1:26" ht="14.25" customHeight="1">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row>
    <row r="575" spans="1:26" ht="14.25" customHeight="1">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row>
    <row r="576" spans="1:26" ht="14.25" customHeight="1">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row>
    <row r="577" spans="1:26" ht="14.25" customHeight="1">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row>
    <row r="578" spans="1:26" ht="14.25" customHeight="1">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row>
    <row r="579" spans="1:26" ht="14.25" customHeight="1">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row>
    <row r="580" spans="1:26" ht="14.25" customHeight="1">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row>
    <row r="581" spans="1:26" ht="14.25" customHeight="1">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row>
    <row r="582" spans="1:26" ht="14.25" customHeight="1">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row>
    <row r="583" spans="1:26" ht="14.25" customHeight="1">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row>
    <row r="584" spans="1:26" ht="14.25" customHeight="1">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row>
    <row r="585" spans="1:26" ht="14.25" customHeight="1">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row>
    <row r="586" spans="1:26" ht="14.25" customHeight="1">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row>
    <row r="587" spans="1:26" ht="14.25" customHeight="1">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row>
    <row r="588" spans="1:26" ht="14.25" customHeight="1">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row>
    <row r="589" spans="1:26" ht="14.25" customHeight="1">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row>
    <row r="590" spans="1:26" ht="14.25" customHeight="1">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row>
    <row r="591" spans="1:26" ht="14.25" customHeight="1">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row>
    <row r="592" spans="1:26" ht="14.25" customHeight="1">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row>
    <row r="593" spans="1:26" ht="14.25" customHeight="1">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row>
    <row r="594" spans="1:26" ht="14.25" customHeight="1">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row>
    <row r="595" spans="1:26" ht="14.25" customHeight="1">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row>
    <row r="596" spans="1:26" ht="14.25" customHeight="1">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row>
    <row r="597" spans="1:26" ht="14.25" customHeight="1">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row>
    <row r="598" spans="1:26" ht="14.25" customHeight="1">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row>
    <row r="599" spans="1:26" ht="14.25" customHeight="1">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row>
    <row r="600" spans="1:26" ht="14.25" customHeight="1">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row>
    <row r="601" spans="1:26" ht="14.25" customHeight="1">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row>
    <row r="602" spans="1:26" ht="14.25" customHeight="1">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row>
    <row r="603" spans="1:26" ht="14.25" customHeight="1">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row>
    <row r="604" spans="1:26" ht="14.25" customHeight="1">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row>
    <row r="605" spans="1:26" ht="14.25" customHeight="1">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row>
    <row r="606" spans="1:26" ht="14.25" customHeight="1">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row>
    <row r="607" spans="1:26" ht="14.25" customHeight="1">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row>
    <row r="608" spans="1:26" ht="14.25" customHeight="1">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row>
    <row r="609" spans="1:26" ht="14.25" customHeight="1">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row>
    <row r="610" spans="1:26" ht="14.25" customHeight="1">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row>
    <row r="611" spans="1:26" ht="14.25" customHeight="1">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row>
    <row r="612" spans="1:26" ht="14.25" customHeight="1">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row>
    <row r="613" spans="1:26" ht="14.25" customHeight="1">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row>
    <row r="614" spans="1:26" ht="14.25" customHeight="1">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row>
    <row r="615" spans="1:26" ht="14.25" customHeight="1">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row>
    <row r="616" spans="1:26" ht="14.25" customHeight="1">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row>
    <row r="617" spans="1:26" ht="14.25" customHeight="1">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row>
    <row r="618" spans="1:26" ht="14.25" customHeight="1">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row>
    <row r="619" spans="1:26" ht="14.25" customHeight="1">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row>
    <row r="620" spans="1:26" ht="14.25" customHeight="1">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row>
    <row r="621" spans="1:26" ht="14.25" customHeight="1">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row>
    <row r="622" spans="1:26" ht="14.25" customHeight="1">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row>
    <row r="623" spans="1:26" ht="14.25" customHeight="1">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row>
    <row r="624" spans="1:26" ht="14.25" customHeight="1">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row>
    <row r="625" spans="1:26" ht="14.25" customHeight="1">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row>
    <row r="626" spans="1:26" ht="14.25" customHeight="1">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ht="14.25" customHeight="1">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row>
    <row r="628" spans="1:26" ht="14.25" customHeight="1">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row>
    <row r="629" spans="1:26" ht="14.25" customHeight="1">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row>
    <row r="630" spans="1:26" ht="14.25" customHeight="1">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row>
    <row r="631" spans="1:26" ht="14.25" customHeight="1">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row>
    <row r="632" spans="1:26" ht="14.25" customHeight="1">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row>
    <row r="633" spans="1:26" ht="14.25" customHeight="1">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row>
    <row r="634" spans="1:26" ht="14.25" customHeight="1">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row>
    <row r="635" spans="1:26" ht="14.25" customHeight="1">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row>
    <row r="636" spans="1:26" ht="14.25" customHeight="1">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row>
    <row r="637" spans="1:26" ht="14.25" customHeight="1">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row>
    <row r="638" spans="1:26" ht="14.25" customHeight="1">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row>
    <row r="639" spans="1:26" ht="14.25" customHeight="1">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row>
    <row r="640" spans="1:26" ht="14.25" customHeight="1">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row>
    <row r="641" spans="1:26" ht="14.25" customHeight="1">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row>
    <row r="642" spans="1:26" ht="14.25" customHeight="1">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row>
    <row r="643" spans="1:26" ht="14.25" customHeight="1">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row>
    <row r="644" spans="1:26" ht="14.25" customHeight="1">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row>
    <row r="645" spans="1:26" ht="14.25" customHeight="1">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row>
    <row r="646" spans="1:26" ht="14.25" customHeight="1">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row>
    <row r="647" spans="1:26" ht="14.25" customHeight="1">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row>
    <row r="648" spans="1:26" ht="14.25" customHeight="1">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row>
    <row r="649" spans="1:26" ht="14.25" customHeight="1">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row>
    <row r="650" spans="1:26" ht="14.25" customHeight="1">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row>
    <row r="651" spans="1:26" ht="14.25" customHeight="1">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row>
    <row r="652" spans="1:26" ht="14.25" customHeight="1">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row>
    <row r="653" spans="1:26" ht="14.25" customHeight="1">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row>
    <row r="654" spans="1:26" ht="14.25" customHeight="1">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row>
    <row r="655" spans="1:26" ht="14.25" customHeight="1">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row>
    <row r="656" spans="1:26" ht="14.25" customHeight="1">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row>
    <row r="657" spans="1:26" ht="14.25" customHeight="1">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row>
    <row r="658" spans="1:26" ht="14.25" customHeight="1">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row>
    <row r="659" spans="1:26" ht="14.25" customHeight="1">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row>
    <row r="660" spans="1:26" ht="14.25" customHeight="1">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row>
    <row r="661" spans="1:26" ht="14.25" customHeight="1">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row>
    <row r="662" spans="1:26" ht="14.25" customHeight="1">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row>
    <row r="663" spans="1:26" ht="14.25" customHeight="1">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row>
    <row r="664" spans="1:26" ht="14.25" customHeight="1">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ht="14.25" customHeight="1">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row>
    <row r="666" spans="1:26" ht="14.25" customHeight="1">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row>
    <row r="667" spans="1:26" ht="14.25" customHeight="1">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row>
    <row r="668" spans="1:26" ht="14.25" customHeight="1">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row>
    <row r="669" spans="1:26" ht="14.25" customHeight="1">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row>
    <row r="670" spans="1:26" ht="14.25" customHeight="1">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row>
    <row r="671" spans="1:26" ht="14.25" customHeight="1">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row>
    <row r="672" spans="1:26" ht="14.25" customHeight="1">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row>
    <row r="673" spans="1:26" ht="14.25" customHeight="1">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row>
    <row r="674" spans="1:26" ht="14.25" customHeight="1">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row>
    <row r="675" spans="1:26" ht="14.25" customHeight="1">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row>
    <row r="676" spans="1:26" ht="14.25" customHeight="1">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row>
    <row r="677" spans="1:26" ht="14.25" customHeight="1">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row>
    <row r="678" spans="1:26" ht="14.25" customHeight="1">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row>
    <row r="679" spans="1:26" ht="14.25" customHeight="1">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row>
    <row r="680" spans="1:26" ht="14.25" customHeight="1">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row>
    <row r="681" spans="1:26" ht="14.25" customHeight="1">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row>
    <row r="682" spans="1:26" ht="14.25" customHeight="1">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row>
    <row r="683" spans="1:26" ht="14.25" customHeight="1">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row>
    <row r="684" spans="1:26" ht="14.25" customHeight="1">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row>
    <row r="685" spans="1:26" ht="14.25" customHeight="1">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row>
    <row r="686" spans="1:26" ht="14.25" customHeight="1">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row>
    <row r="687" spans="1:26" ht="14.25" customHeight="1">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row>
    <row r="688" spans="1:26" ht="14.25" customHeight="1">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row>
    <row r="689" spans="1:26" ht="14.25" customHeight="1">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row>
    <row r="690" spans="1:26" ht="14.25" customHeight="1">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row>
    <row r="691" spans="1:26" ht="14.25" customHeight="1">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row>
    <row r="692" spans="1:26" ht="14.25" customHeight="1">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row>
    <row r="693" spans="1:26" ht="14.25" customHeight="1">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row>
    <row r="694" spans="1:26" ht="14.25" customHeight="1">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row>
    <row r="695" spans="1:26" ht="14.25" customHeight="1">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row>
    <row r="696" spans="1:26" ht="14.25" customHeight="1">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row>
    <row r="697" spans="1:26" ht="14.25" customHeight="1">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row>
    <row r="698" spans="1:26" ht="14.25" customHeight="1">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row>
    <row r="699" spans="1:26" ht="14.25" customHeight="1">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row>
    <row r="700" spans="1:26" ht="14.25" customHeight="1">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row>
    <row r="701" spans="1:26" ht="14.25" customHeight="1">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row>
    <row r="702" spans="1:26" ht="14.25" customHeight="1">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row>
    <row r="703" spans="1:26" ht="14.25" customHeight="1">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row>
    <row r="704" spans="1:26" ht="14.25" customHeight="1">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row>
    <row r="705" spans="1:26" ht="14.25" customHeight="1">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row>
    <row r="706" spans="1:26" ht="14.25" customHeight="1">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row>
    <row r="707" spans="1:26" ht="14.25" customHeight="1">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row>
    <row r="708" spans="1:26" ht="14.25" customHeight="1">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row>
    <row r="709" spans="1:26" ht="14.25" customHeight="1">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row>
    <row r="710" spans="1:26" ht="14.25" customHeight="1">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row>
    <row r="711" spans="1:26" ht="14.25" customHeight="1">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row>
    <row r="712" spans="1:26" ht="14.25" customHeight="1">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row>
    <row r="713" spans="1:26" ht="14.25" customHeight="1">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row>
    <row r="714" spans="1:26" ht="14.25" customHeight="1">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row>
    <row r="715" spans="1:26" ht="14.25" customHeight="1">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row>
    <row r="716" spans="1:26" ht="14.25" customHeight="1">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row>
    <row r="717" spans="1:26" ht="14.25" customHeight="1">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row>
    <row r="718" spans="1:26" ht="14.25" customHeight="1">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row>
    <row r="719" spans="1:26" ht="14.25" customHeight="1">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row>
    <row r="720" spans="1:26" ht="14.25" customHeight="1">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row>
    <row r="721" spans="1:26" ht="14.25" customHeight="1">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row>
    <row r="722" spans="1:26" ht="14.25" customHeight="1">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row>
    <row r="723" spans="1:26" ht="14.25" customHeight="1">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row>
    <row r="724" spans="1:26" ht="14.25" customHeight="1">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row>
    <row r="725" spans="1:26" ht="14.25" customHeight="1">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row>
    <row r="726" spans="1:26" ht="14.25" customHeight="1">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row>
    <row r="727" spans="1:26" ht="14.25" customHeight="1">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row>
    <row r="728" spans="1:26" ht="14.25" customHeight="1">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row>
    <row r="729" spans="1:26" ht="14.25" customHeight="1">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row>
    <row r="730" spans="1:26" ht="14.25" customHeight="1">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row>
    <row r="731" spans="1:26" ht="14.25" customHeight="1">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row>
    <row r="732" spans="1:26" ht="14.25" customHeight="1">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row>
    <row r="733" spans="1:26" ht="14.25" customHeight="1">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row>
    <row r="734" spans="1:26" ht="14.25" customHeight="1">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row>
    <row r="735" spans="1:26" ht="14.25" customHeight="1">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row>
    <row r="736" spans="1:26" ht="14.25" customHeight="1">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row>
    <row r="737" spans="1:26" ht="14.25" customHeight="1">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row>
    <row r="738" spans="1:26" ht="14.25" customHeight="1">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row>
    <row r="739" spans="1:26" ht="14.25" customHeight="1">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row>
    <row r="740" spans="1:26" ht="14.25" customHeight="1">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row>
    <row r="741" spans="1:26" ht="14.25" customHeight="1">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row>
    <row r="742" spans="1:26" ht="14.25" customHeight="1">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row>
    <row r="743" spans="1:26" ht="14.25" customHeight="1">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row>
    <row r="744" spans="1:26" ht="14.25" customHeight="1">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row>
    <row r="745" spans="1:26" ht="14.25" customHeight="1">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row>
    <row r="746" spans="1:26" ht="14.25" customHeight="1">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row>
    <row r="747" spans="1:26" ht="14.25" customHeight="1">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row>
    <row r="748" spans="1:26" ht="14.25" customHeight="1">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ht="14.25" customHeight="1">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row>
    <row r="750" spans="1:26" ht="14.25" customHeight="1">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row>
    <row r="751" spans="1:26" ht="14.25" customHeight="1">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row>
    <row r="752" spans="1:26" ht="14.25" customHeight="1">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row>
    <row r="753" spans="1:26" ht="14.25" customHeight="1">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row>
    <row r="754" spans="1:26" ht="14.25" customHeight="1">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row>
    <row r="755" spans="1:26" ht="14.25" customHeight="1">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row>
    <row r="756" spans="1:26" ht="14.25" customHeight="1">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row>
    <row r="757" spans="1:26" ht="14.25" customHeight="1">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row>
    <row r="758" spans="1:26" ht="14.25" customHeight="1">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row>
    <row r="759" spans="1:26" ht="14.25" customHeight="1">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row>
    <row r="760" spans="1:26" ht="14.25" customHeight="1">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row>
    <row r="761" spans="1:26" ht="14.25" customHeight="1">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row>
    <row r="762" spans="1:26" ht="14.25" customHeight="1">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row>
    <row r="763" spans="1:26" ht="14.25" customHeight="1">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row>
    <row r="764" spans="1:26" ht="14.25" customHeight="1">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row>
    <row r="765" spans="1:26" ht="14.25" customHeight="1">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row>
    <row r="766" spans="1:26" ht="14.25" customHeight="1">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row>
    <row r="767" spans="1:26" ht="14.25" customHeight="1">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row>
    <row r="768" spans="1:26" ht="14.25" customHeight="1">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row>
    <row r="769" spans="1:26" ht="14.25" customHeight="1">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row>
    <row r="770" spans="1:26" ht="14.25" customHeight="1">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row>
    <row r="771" spans="1:26" ht="14.25" customHeight="1">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row>
    <row r="772" spans="1:26" ht="14.25" customHeight="1">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row>
    <row r="773" spans="1:26" ht="14.25" customHeight="1">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row>
    <row r="774" spans="1:26" ht="14.25" customHeight="1">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row>
    <row r="775" spans="1:26" ht="14.25" customHeight="1">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row>
    <row r="776" spans="1:26" ht="14.25" customHeight="1">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row>
    <row r="777" spans="1:26" ht="14.25" customHeight="1">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row>
    <row r="778" spans="1:26" ht="14.25" customHeight="1">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row>
    <row r="779" spans="1:26" ht="14.25" customHeight="1">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row>
    <row r="780" spans="1:26" ht="14.25" customHeight="1">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row>
    <row r="781" spans="1:26" ht="14.25" customHeight="1">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row>
    <row r="782" spans="1:26" ht="14.25" customHeight="1">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row>
    <row r="783" spans="1:26" ht="14.25" customHeight="1">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row>
    <row r="784" spans="1:26" ht="14.25" customHeight="1">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row>
    <row r="785" spans="1:26" ht="14.25" customHeight="1">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row>
    <row r="786" spans="1:26" ht="14.25" customHeight="1">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row>
    <row r="787" spans="1:26" ht="14.25" customHeight="1">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row>
    <row r="788" spans="1:26" ht="14.25" customHeight="1">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row>
    <row r="789" spans="1:26" ht="14.25" customHeight="1">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row>
    <row r="790" spans="1:26" ht="14.25" customHeight="1">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row>
    <row r="791" spans="1:26" ht="14.25" customHeight="1">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row>
    <row r="792" spans="1:26" ht="14.25" customHeight="1">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row>
    <row r="793" spans="1:26" ht="14.25" customHeight="1">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row>
    <row r="794" spans="1:26" ht="14.25" customHeight="1">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row>
    <row r="795" spans="1:26" ht="14.25" customHeight="1">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row>
    <row r="796" spans="1:26" ht="14.25" customHeight="1">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row>
    <row r="797" spans="1:26" ht="14.25" customHeight="1">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row>
    <row r="798" spans="1:26" ht="14.25" customHeight="1">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row>
    <row r="799" spans="1:26" ht="14.25" customHeight="1">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row>
    <row r="800" spans="1:26" ht="14.25" customHeight="1">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row>
    <row r="801" spans="1:26" ht="14.25" customHeight="1">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row>
    <row r="802" spans="1:26" ht="14.25" customHeight="1">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row>
    <row r="803" spans="1:26" ht="14.25" customHeight="1">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row>
    <row r="804" spans="1:26" ht="14.25" customHeight="1">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row>
    <row r="805" spans="1:26" ht="14.25" customHeight="1">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row>
    <row r="806" spans="1:26" ht="14.25" customHeight="1">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row>
    <row r="807" spans="1:26" ht="14.25" customHeight="1">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row>
    <row r="808" spans="1:26" ht="14.25" customHeight="1">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row>
    <row r="809" spans="1:26" ht="14.25" customHeight="1">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row>
    <row r="810" spans="1:26" ht="14.25" customHeight="1">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row>
    <row r="811" spans="1:26" ht="14.25" customHeight="1">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row>
    <row r="812" spans="1:26" ht="14.25" customHeight="1">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row>
    <row r="813" spans="1:26" ht="14.25" customHeight="1">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row>
    <row r="814" spans="1:26" ht="14.25" customHeight="1">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row>
    <row r="815" spans="1:26" ht="14.25" customHeight="1">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row>
    <row r="816" spans="1:26" ht="14.25" customHeight="1">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ht="14.25" customHeight="1">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row>
    <row r="818" spans="1:26" ht="14.25" customHeight="1">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row>
    <row r="819" spans="1:26" ht="14.25" customHeight="1">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row>
    <row r="820" spans="1:26" ht="14.25" customHeight="1">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row>
    <row r="821" spans="1:26" ht="14.25" customHeight="1">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row>
    <row r="822" spans="1:26" ht="14.25" customHeight="1">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row>
    <row r="823" spans="1:26" ht="14.25" customHeight="1">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row>
    <row r="824" spans="1:26" ht="14.25" customHeight="1">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row>
    <row r="825" spans="1:26" ht="14.25" customHeight="1">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row>
    <row r="826" spans="1:26" ht="14.25" customHeight="1">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row>
    <row r="827" spans="1:26" ht="14.25" customHeight="1">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row>
    <row r="828" spans="1:26" ht="14.25" customHeight="1">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row>
    <row r="829" spans="1:26" ht="14.25" customHeight="1">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row>
    <row r="830" spans="1:26" ht="14.25" customHeight="1">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row>
    <row r="831" spans="1:26" ht="14.25" customHeight="1">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row>
    <row r="832" spans="1:26" ht="14.25" customHeight="1">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ht="14.25" customHeight="1">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row>
    <row r="834" spans="1:26" ht="14.25" customHeight="1">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row>
    <row r="835" spans="1:26" ht="14.25" customHeight="1">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row>
    <row r="836" spans="1:26" ht="14.25" customHeight="1">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row>
    <row r="837" spans="1:26" ht="14.25" customHeight="1">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row>
    <row r="838" spans="1:26" ht="14.25" customHeight="1">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row>
    <row r="839" spans="1:26" ht="14.25" customHeight="1">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row>
    <row r="840" spans="1:26" ht="14.25" customHeight="1">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row>
    <row r="841" spans="1:26" ht="14.25" customHeight="1">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row>
    <row r="842" spans="1:26" ht="14.25" customHeight="1">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row>
    <row r="843" spans="1:26" ht="14.25" customHeight="1">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row>
    <row r="844" spans="1:26" ht="14.25" customHeight="1">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row>
    <row r="845" spans="1:26" ht="14.25" customHeight="1">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row>
    <row r="846" spans="1:26" ht="14.25" customHeight="1">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row>
    <row r="847" spans="1:26" ht="14.25" customHeight="1">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row>
    <row r="848" spans="1:26" ht="14.25" customHeight="1">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row>
    <row r="849" spans="1:26" ht="14.25" customHeight="1">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row>
    <row r="850" spans="1:26" ht="14.25" customHeight="1">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row>
    <row r="851" spans="1:26" ht="14.25" customHeight="1">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row>
    <row r="852" spans="1:26" ht="14.25" customHeight="1">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row>
    <row r="853" spans="1:26" ht="14.25" customHeight="1">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row>
    <row r="854" spans="1:26" ht="14.25" customHeight="1">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row>
    <row r="855" spans="1:26" ht="14.25" customHeight="1">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row>
    <row r="856" spans="1:26" ht="14.25" customHeight="1">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row>
    <row r="857" spans="1:26" ht="14.25" customHeight="1">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row>
    <row r="858" spans="1:26" ht="14.25" customHeight="1">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row>
    <row r="859" spans="1:26" ht="14.25" customHeight="1">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row>
    <row r="860" spans="1:26" ht="14.25" customHeight="1">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row>
    <row r="861" spans="1:26" ht="14.25" customHeight="1">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row>
    <row r="862" spans="1:26" ht="14.25" customHeight="1">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row>
    <row r="863" spans="1:26" ht="14.25" customHeight="1">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row>
    <row r="864" spans="1:26" ht="14.25" customHeight="1">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row>
    <row r="865" spans="1:26" ht="14.25" customHeight="1">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row>
    <row r="866" spans="1:26" ht="14.25" customHeight="1">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row>
    <row r="867" spans="1:26" ht="14.25" customHeight="1">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row>
    <row r="868" spans="1:26" ht="14.25" customHeight="1">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row>
    <row r="869" spans="1:26" ht="14.25" customHeight="1">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row>
    <row r="870" spans="1:26" ht="14.25" customHeight="1">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row>
    <row r="871" spans="1:26" ht="14.25" customHeight="1">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row>
    <row r="872" spans="1:26" ht="14.25" customHeight="1">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row>
    <row r="873" spans="1:26" ht="14.25" customHeight="1">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row>
    <row r="874" spans="1:26" ht="14.25" customHeight="1">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row>
    <row r="875" spans="1:26" ht="14.25" customHeight="1">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row>
    <row r="876" spans="1:26" ht="14.25" customHeight="1">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row>
    <row r="877" spans="1:26" ht="14.25" customHeight="1">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row>
    <row r="878" spans="1:26" ht="14.25" customHeight="1">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row>
    <row r="879" spans="1:26" ht="14.25" customHeight="1">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row>
    <row r="880" spans="1:26" ht="14.25" customHeight="1">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row>
    <row r="881" spans="1:26" ht="14.25" customHeight="1">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row>
    <row r="882" spans="1:26" ht="14.25" customHeight="1">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row>
    <row r="883" spans="1:26" ht="14.25" customHeight="1">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ht="14.25" customHeight="1">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row>
    <row r="885" spans="1:26" ht="14.25" customHeight="1">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row>
    <row r="886" spans="1:26" ht="14.25" customHeight="1">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row>
    <row r="887" spans="1:26" ht="14.25" customHeight="1">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row>
    <row r="888" spans="1:26" ht="14.25" customHeight="1">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row>
    <row r="889" spans="1:26" ht="14.25" customHeight="1">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row>
    <row r="890" spans="1:26" ht="14.25" customHeight="1">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row>
    <row r="891" spans="1:26" ht="14.25" customHeight="1">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row>
    <row r="892" spans="1:26" ht="14.25" customHeight="1">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row>
    <row r="893" spans="1:26" ht="14.25" customHeight="1">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row>
    <row r="894" spans="1:26" ht="14.25" customHeight="1">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row>
    <row r="895" spans="1:26" ht="14.25" customHeight="1">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row>
    <row r="896" spans="1:26" ht="14.25" customHeight="1">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row>
    <row r="897" spans="1:26" ht="14.25" customHeight="1">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row>
    <row r="898" spans="1:26" ht="14.25" customHeight="1">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row>
    <row r="899" spans="1:26" ht="14.25" customHeight="1">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row>
    <row r="900" spans="1:26" ht="14.25" customHeight="1">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row>
    <row r="901" spans="1:26" ht="14.25" customHeight="1">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row>
    <row r="902" spans="1:26" ht="14.25" customHeight="1">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row>
    <row r="903" spans="1:26" ht="14.25" customHeight="1">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row>
    <row r="904" spans="1:26" ht="14.25" customHeight="1">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row>
    <row r="905" spans="1:26" ht="14.25" customHeight="1">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row>
    <row r="906" spans="1:26" ht="14.25" customHeight="1">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row>
    <row r="907" spans="1:26" ht="14.25" customHeight="1">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row>
    <row r="908" spans="1:26" ht="14.25" customHeight="1">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row>
    <row r="909" spans="1:26" ht="14.25" customHeight="1">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row>
    <row r="910" spans="1:26" ht="14.25" customHeight="1">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row>
    <row r="911" spans="1:26" ht="14.25" customHeight="1">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row>
    <row r="912" spans="1:26" ht="14.25" customHeight="1">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row>
    <row r="913" spans="1:26" ht="14.25" customHeight="1">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row>
    <row r="914" spans="1:26" ht="14.25" customHeight="1">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row>
    <row r="915" spans="1:26" ht="14.25" customHeight="1">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row>
    <row r="916" spans="1:26" ht="14.25" customHeight="1">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row>
    <row r="917" spans="1:26" ht="14.25" customHeight="1">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row>
    <row r="918" spans="1:26" ht="14.25" customHeight="1">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row>
    <row r="919" spans="1:26" ht="14.25" customHeight="1">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row>
    <row r="920" spans="1:26" ht="14.25" customHeight="1">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row>
    <row r="921" spans="1:26" ht="14.25" customHeight="1">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row>
    <row r="922" spans="1:26" ht="14.25" customHeight="1">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row>
    <row r="923" spans="1:26" ht="14.25" customHeight="1">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row>
    <row r="924" spans="1:26" ht="14.25" customHeight="1">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row>
    <row r="925" spans="1:26" ht="14.25" customHeight="1">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row>
    <row r="926" spans="1:26" ht="14.25" customHeight="1">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row>
    <row r="927" spans="1:26" ht="14.25" customHeight="1">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row>
    <row r="928" spans="1:26" ht="14.25" customHeight="1">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row>
    <row r="929" spans="1:26" ht="14.25" customHeight="1">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row>
    <row r="930" spans="1:26" ht="14.25" customHeight="1">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row>
    <row r="931" spans="1:26" ht="14.25" customHeight="1">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row>
    <row r="932" spans="1:26" ht="14.25" customHeight="1">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row>
    <row r="933" spans="1:26" ht="14.25" customHeight="1">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row>
    <row r="934" spans="1:26" ht="14.25" customHeight="1">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row>
    <row r="935" spans="1:26" ht="14.25" customHeight="1">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row>
    <row r="936" spans="1:26" ht="14.25" customHeight="1">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ht="14.25" customHeight="1">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row>
    <row r="938" spans="1:26" ht="14.25" customHeight="1">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row>
    <row r="939" spans="1:26" ht="14.25" customHeight="1">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row>
    <row r="940" spans="1:26" ht="14.25" customHeight="1">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row>
    <row r="941" spans="1:26" ht="14.25" customHeight="1">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row>
    <row r="942" spans="1:26" ht="14.25" customHeight="1">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row>
    <row r="943" spans="1:26" ht="14.25" customHeight="1">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row>
    <row r="944" spans="1:26" ht="14.25" customHeight="1">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row>
    <row r="945" spans="1:26" ht="14.25" customHeight="1">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row>
    <row r="946" spans="1:26" ht="14.25" customHeight="1">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row>
    <row r="947" spans="1:26" ht="14.25" customHeight="1">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row>
    <row r="948" spans="1:26" ht="14.25" customHeight="1">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row>
    <row r="949" spans="1:26" ht="14.25" customHeight="1">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row>
    <row r="950" spans="1:26" ht="14.25" customHeight="1">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ht="14.25" customHeight="1">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row>
    <row r="952" spans="1:26" ht="14.25" customHeight="1">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row>
    <row r="953" spans="1:26" ht="14.25" customHeight="1">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row>
    <row r="954" spans="1:26" ht="14.25" customHeight="1">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row>
    <row r="955" spans="1:26" ht="14.25" customHeight="1">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row>
    <row r="956" spans="1:26" ht="14.25" customHeight="1">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row>
    <row r="957" spans="1:26" ht="14.25" customHeight="1">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row>
    <row r="958" spans="1:26" ht="14.25" customHeight="1">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row>
    <row r="959" spans="1:26" ht="14.25" customHeight="1">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row>
    <row r="960" spans="1:26" ht="14.25" customHeight="1">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row>
    <row r="961" spans="1:26" ht="14.25" customHeight="1">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row>
    <row r="962" spans="1:26" ht="14.25" customHeight="1">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row>
    <row r="963" spans="1:26" ht="14.25" customHeight="1">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row>
    <row r="964" spans="1:26" ht="14.25" customHeight="1">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row>
    <row r="965" spans="1:26" ht="14.25" customHeight="1">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row>
    <row r="966" spans="1:26" ht="14.25" customHeight="1">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row>
    <row r="967" spans="1:26" ht="14.25" customHeight="1">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row>
    <row r="968" spans="1:26" ht="14.25" customHeight="1">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row>
    <row r="969" spans="1:26" ht="14.25" customHeight="1">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row>
    <row r="970" spans="1:26" ht="14.25" customHeight="1">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row>
    <row r="971" spans="1:26" ht="14.25" customHeight="1">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row>
    <row r="972" spans="1:26" ht="14.25" customHeight="1">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row>
    <row r="973" spans="1:26" ht="14.25" customHeight="1">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row>
    <row r="974" spans="1:26" ht="14.25" customHeight="1">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row>
    <row r="975" spans="1:26" ht="14.25" customHeight="1">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row>
    <row r="976" spans="1:26" ht="14.25" customHeight="1">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row>
    <row r="977" spans="1:26" ht="14.25" customHeight="1">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row>
    <row r="978" spans="1:26" ht="14.25" customHeight="1">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row>
    <row r="979" spans="1:26" ht="14.25" customHeight="1">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row>
    <row r="980" spans="1:26" ht="14.25" customHeight="1">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row>
    <row r="981" spans="1:26" ht="14.25" customHeight="1">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row>
    <row r="982" spans="1:26" ht="14.25" customHeight="1">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row>
    <row r="983" spans="1:26" ht="14.25" customHeight="1">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row>
    <row r="984" spans="1:26" ht="14.25" customHeight="1">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row>
    <row r="985" spans="1:26" ht="14.25" customHeight="1">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row>
    <row r="986" spans="1:26" ht="14.25" customHeight="1">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row>
    <row r="987" spans="1:26" ht="14.25" customHeight="1">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row>
    <row r="988" spans="1:26" ht="14.25" customHeight="1">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row>
    <row r="989" spans="1:26" ht="14.25" customHeight="1">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row>
    <row r="990" spans="1:26" ht="14.25" customHeight="1">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row>
    <row r="991" spans="1:26" ht="14.25" customHeight="1">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row>
    <row r="992" spans="1:26" ht="14.25" customHeight="1">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row>
    <row r="993" spans="1:26" ht="14.25" customHeight="1">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row>
    <row r="994" spans="1:26" ht="14.25" customHeight="1">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row>
    <row r="995" spans="1:26" ht="14.25" customHeight="1">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row>
    <row r="996" spans="1:26" ht="14.25" customHeight="1">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row>
    <row r="997" spans="1:26" ht="14.25" customHeight="1">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row>
    <row r="998" spans="1:26" ht="14.25" customHeight="1">
      <c r="A998" s="139"/>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row>
    <row r="999" spans="1:26" ht="14.25" customHeight="1">
      <c r="A999" s="139"/>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row>
    <row r="1000" spans="1:26" ht="14.25" customHeight="1">
      <c r="A1000" s="139"/>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row>
  </sheetData>
  <mergeCells count="1">
    <mergeCell ref="A2:A3"/>
  </mergeCell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2019-08-30T06:53:17Z</cp:lastPrinted>
  <dcterms:created xsi:type="dcterms:W3CDTF">2018-04-24T06:01:14Z</dcterms:created>
  <dcterms:modified xsi:type="dcterms:W3CDTF">2020-04-27T15:14:35Z</dcterms:modified>
</cp:coreProperties>
</file>